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7" activeTab="2"/>
  </bookViews>
  <sheets>
    <sheet name="Яровые по репр." sheetId="1" r:id="rId1"/>
    <sheet name="Мног.тр." sheetId="2" r:id="rId2"/>
    <sheet name="Яровые к-ры" sheetId="3" r:id="rId3"/>
  </sheets>
  <definedNames>
    <definedName name="_xlnm.Print_Area" localSheetId="1">'Мног.тр.'!$A$1:$Q$29</definedName>
    <definedName name="_xlnm.Print_Area" localSheetId="2">'Яровые к-ры'!$A$1:$V$29</definedName>
    <definedName name="_xlnm.Print_Area" localSheetId="0">'Яровые по репр.'!$A$1:$T$27</definedName>
  </definedNames>
  <calcPr fullCalcOnLoad="1"/>
</workbook>
</file>

<file path=xl/sharedStrings.xml><?xml version="1.0" encoding="utf-8"?>
<sst xmlns="http://schemas.openxmlformats.org/spreadsheetml/2006/main" count="135" uniqueCount="64">
  <si>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</si>
  <si>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</si>
  <si>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</si>
  <si>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</si>
  <si>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</si>
  <si>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</si>
  <si>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</si>
  <si>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</si>
  <si>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</si>
  <si>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</si>
  <si>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</si>
  <si>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</si>
  <si>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</si>
  <si>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</si>
  <si>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</si>
  <si>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</si>
  <si>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</si>
  <si>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</si>
  <si>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</si>
  <si>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</si>
  <si>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</si>
  <si>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</si>
  <si>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</si>
  <si>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</si>
  <si>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</si>
  <si>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</si>
  <si>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</si>
  <si>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</si>
  <si>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</si>
  <si>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</si>
  <si>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</si>
  <si>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</si>
  <si>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 xml:space="preserve">       по всхож.</t>
  </si>
  <si>
    <t>Поступ. семян на проверку, тонн</t>
  </si>
  <si>
    <t>Наличие семян, тонн</t>
  </si>
  <si>
    <t>% к налич.</t>
  </si>
  <si>
    <t>% к плану засыпки</t>
  </si>
  <si>
    <t>ПР</t>
  </si>
  <si>
    <t>суперэлита</t>
  </si>
  <si>
    <t>элита</t>
  </si>
  <si>
    <t>Всего ОС,ЭС</t>
  </si>
  <si>
    <t>1репр</t>
  </si>
  <si>
    <t>2репр</t>
  </si>
  <si>
    <t>3репр</t>
  </si>
  <si>
    <t>4репр</t>
  </si>
  <si>
    <t>1-4 репр.</t>
  </si>
  <si>
    <t>5репр</t>
  </si>
  <si>
    <t>не сортовые</t>
  </si>
  <si>
    <t>Мар-Пасадский</t>
  </si>
  <si>
    <t>мас</t>
  </si>
  <si>
    <t>% к пров.</t>
  </si>
  <si>
    <t>в том числе</t>
  </si>
  <si>
    <t>по заселен. вредит.,   тонн</t>
  </si>
  <si>
    <t>н.н.до 10 %, тонн</t>
  </si>
  <si>
    <t>н.н. 10-20 %, тонн</t>
  </si>
  <si>
    <t>Проверено всего, тонн</t>
  </si>
  <si>
    <t xml:space="preserve">             по всхож.</t>
  </si>
  <si>
    <t>по заселен. вредит.тонн</t>
  </si>
  <si>
    <t>Количество  звеньев</t>
  </si>
  <si>
    <t>Было на 06.05. 2011 г.</t>
  </si>
  <si>
    <t>Было на 06.05.2011 г.</t>
  </si>
  <si>
    <t xml:space="preserve">   Количество и качество семян яровых зерновых и зернобобовых культур по состоянию на 5 мая 2012 года</t>
  </si>
  <si>
    <t>Информация  о наличии проверенных семян яровых культур  в разрезе репродукций по состоянию на 05 мая 2012 г.</t>
  </si>
  <si>
    <t>Качество семян многолетних трав по состоянию на  5 мая 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</si>
</sst>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1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" fontId="7" fillId="2" borderId="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10" xfId="19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" fontId="8" fillId="2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1" fontId="8" fillId="2" borderId="8" xfId="19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0" fontId="8" fillId="2" borderId="8" xfId="19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8" fillId="2" borderId="1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72" fontId="8" fillId="2" borderId="8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2" fontId="7" fillId="2" borderId="2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172" fontId="7" fillId="2" borderId="1" xfId="19" applyNumberFormat="1" applyFont="1" applyFill="1" applyBorder="1" applyAlignment="1">
      <alignment horizontal="center"/>
    </xf>
    <xf numFmtId="172" fontId="7" fillId="2" borderId="2" xfId="19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2409825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X36"/>
  <sheetViews>
    <sheetView view="pageBreakPreview" zoomScale="75" zoomScaleNormal="75" zoomScaleSheetLayoutView="75" workbookViewId="0" topLeftCell="A1">
      <selection activeCell="A31" sqref="A31:R35"/>
    </sheetView>
  </sheetViews>
  <sheetFormatPr defaultColWidth="9.140625" defaultRowHeight="12.75"/>
  <cols>
    <col min="1" max="1" width="22.8515625" style="0" customWidth="1"/>
    <col min="2" max="2" width="13.140625" style="0" hidden="1" customWidth="1"/>
    <col min="3" max="3" width="13.421875" style="0" customWidth="1"/>
    <col min="4" max="4" width="10.140625" style="0" customWidth="1"/>
    <col min="5" max="5" width="7.8515625" style="0" customWidth="1"/>
    <col min="6" max="6" width="9.8515625" style="0" customWidth="1"/>
    <col min="7" max="7" width="9.421875" style="0" bestFit="1" customWidth="1"/>
    <col min="8" max="8" width="8.7109375" style="0" customWidth="1"/>
    <col min="9" max="13" width="9.421875" style="0" bestFit="1" customWidth="1"/>
    <col min="14" max="14" width="10.00390625" style="0" bestFit="1" customWidth="1"/>
    <col min="15" max="15" width="9.421875" style="0" bestFit="1" customWidth="1"/>
    <col min="16" max="16" width="13.8515625" style="0" customWidth="1"/>
    <col min="17" max="17" width="9.421875" style="0" bestFit="1" customWidth="1"/>
    <col min="18" max="18" width="10.00390625" style="0" bestFit="1" customWidth="1"/>
    <col min="19" max="19" width="9.28125" style="0" bestFit="1" customWidth="1"/>
    <col min="20" max="20" width="10.00390625" style="0" bestFit="1" customWidth="1"/>
  </cols>
  <sheetData>
    <row r="3" spans="1:20" ht="18.75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51.75" customHeight="1">
      <c r="A5" s="16" t="s">
        <v>26</v>
      </c>
      <c r="B5" s="16"/>
      <c r="C5" s="17" t="s">
        <v>55</v>
      </c>
      <c r="D5" s="17" t="s">
        <v>37</v>
      </c>
      <c r="E5" s="17" t="s">
        <v>38</v>
      </c>
      <c r="F5" s="18" t="s">
        <v>39</v>
      </c>
      <c r="G5" s="19" t="s">
        <v>40</v>
      </c>
      <c r="H5" s="19" t="s">
        <v>50</v>
      </c>
      <c r="I5" s="18" t="s">
        <v>41</v>
      </c>
      <c r="J5" s="18" t="s">
        <v>42</v>
      </c>
      <c r="K5" s="18" t="s">
        <v>43</v>
      </c>
      <c r="L5" s="18" t="s">
        <v>44</v>
      </c>
      <c r="M5" s="17" t="s">
        <v>45</v>
      </c>
      <c r="N5" s="19" t="s">
        <v>50</v>
      </c>
      <c r="O5" s="18" t="s">
        <v>46</v>
      </c>
      <c r="P5" s="19" t="s">
        <v>50</v>
      </c>
      <c r="Q5" s="17" t="s">
        <v>49</v>
      </c>
      <c r="R5" s="19" t="s">
        <v>50</v>
      </c>
      <c r="S5" s="20" t="s">
        <v>47</v>
      </c>
      <c r="T5" s="19" t="s">
        <v>50</v>
      </c>
    </row>
    <row r="6" spans="1:20" s="32" customFormat="1" ht="15.75" customHeight="1">
      <c r="A6" s="44" t="s">
        <v>2</v>
      </c>
      <c r="B6" s="93">
        <v>2171</v>
      </c>
      <c r="C6" s="14">
        <f>G6+M6+O6+Q6+S6</f>
        <v>2171</v>
      </c>
      <c r="D6" s="21"/>
      <c r="E6" s="21"/>
      <c r="F6" s="21"/>
      <c r="G6" s="21">
        <f>F6+E6+D6</f>
        <v>0</v>
      </c>
      <c r="H6" s="22">
        <f aca="true" t="shared" si="0" ref="H6:H27">G6/C6*100</f>
        <v>0</v>
      </c>
      <c r="I6" s="21">
        <v>135</v>
      </c>
      <c r="J6" s="21">
        <v>1258</v>
      </c>
      <c r="K6" s="21">
        <v>40</v>
      </c>
      <c r="L6" s="21">
        <v>70</v>
      </c>
      <c r="M6" s="21">
        <f>L6+K6+J6+I6</f>
        <v>1503</v>
      </c>
      <c r="N6" s="23">
        <f aca="true" t="shared" si="1" ref="N6:N27">M6/C6*100</f>
        <v>69.23076923076923</v>
      </c>
      <c r="O6" s="21"/>
      <c r="P6" s="21">
        <f aca="true" t="shared" si="2" ref="P6:P27">O6/C6*100</f>
        <v>0</v>
      </c>
      <c r="Q6" s="21"/>
      <c r="R6" s="21">
        <f aca="true" t="shared" si="3" ref="R6:R27">Q6/C6*100</f>
        <v>0</v>
      </c>
      <c r="S6" s="21">
        <v>668</v>
      </c>
      <c r="T6" s="22">
        <f aca="true" t="shared" si="4" ref="T6:T27">S6/C6*100</f>
        <v>30.76923076923077</v>
      </c>
    </row>
    <row r="7" spans="1:20" s="32" customFormat="1" ht="15" customHeight="1">
      <c r="A7" s="44" t="s">
        <v>3</v>
      </c>
      <c r="B7" s="93">
        <v>2000</v>
      </c>
      <c r="C7" s="14">
        <f>G7+M7+O7+Q7+S7</f>
        <v>2000</v>
      </c>
      <c r="D7" s="21"/>
      <c r="E7" s="21">
        <v>1</v>
      </c>
      <c r="F7" s="21">
        <v>268</v>
      </c>
      <c r="G7" s="21">
        <f aca="true" t="shared" si="5" ref="G7:G27">F7+E7+D7</f>
        <v>269</v>
      </c>
      <c r="H7" s="22">
        <f t="shared" si="0"/>
        <v>13.450000000000001</v>
      </c>
      <c r="I7" s="21">
        <v>195</v>
      </c>
      <c r="J7" s="21">
        <v>369</v>
      </c>
      <c r="K7" s="21">
        <v>479</v>
      </c>
      <c r="L7" s="21">
        <v>60</v>
      </c>
      <c r="M7" s="21">
        <f aca="true" t="shared" si="6" ref="M7:M27">L7+K7+J7+I7</f>
        <v>1103</v>
      </c>
      <c r="N7" s="23">
        <f t="shared" si="1"/>
        <v>55.15</v>
      </c>
      <c r="O7" s="21"/>
      <c r="P7" s="21">
        <f t="shared" si="2"/>
        <v>0</v>
      </c>
      <c r="Q7" s="21"/>
      <c r="R7" s="21">
        <f t="shared" si="3"/>
        <v>0</v>
      </c>
      <c r="S7" s="21">
        <v>628</v>
      </c>
      <c r="T7" s="22">
        <f t="shared" si="4"/>
        <v>31.4</v>
      </c>
    </row>
    <row r="8" spans="1:20" s="32" customFormat="1" ht="16.5">
      <c r="A8" s="44" t="s">
        <v>4</v>
      </c>
      <c r="B8" s="93">
        <v>3640</v>
      </c>
      <c r="C8" s="14">
        <f aca="true" t="shared" si="7" ref="C8:C26">G8+M8+O8+Q8+S8</f>
        <v>3640</v>
      </c>
      <c r="D8" s="21"/>
      <c r="E8" s="21">
        <v>105</v>
      </c>
      <c r="F8" s="21">
        <v>608</v>
      </c>
      <c r="G8" s="21">
        <f t="shared" si="5"/>
        <v>713</v>
      </c>
      <c r="H8" s="22">
        <f t="shared" si="0"/>
        <v>19.587912087912088</v>
      </c>
      <c r="I8" s="21">
        <v>1154</v>
      </c>
      <c r="J8" s="21">
        <v>653</v>
      </c>
      <c r="K8" s="21">
        <v>100</v>
      </c>
      <c r="L8" s="21">
        <v>270</v>
      </c>
      <c r="M8" s="21">
        <f t="shared" si="6"/>
        <v>2177</v>
      </c>
      <c r="N8" s="23">
        <f t="shared" si="1"/>
        <v>59.80769230769231</v>
      </c>
      <c r="O8" s="21">
        <v>204</v>
      </c>
      <c r="P8" s="22">
        <f t="shared" si="2"/>
        <v>5.604395604395605</v>
      </c>
      <c r="Q8" s="21">
        <v>25</v>
      </c>
      <c r="R8" s="22">
        <f t="shared" si="3"/>
        <v>0.6868131868131868</v>
      </c>
      <c r="S8" s="21">
        <v>521</v>
      </c>
      <c r="T8" s="22">
        <f t="shared" si="4"/>
        <v>14.313186813186812</v>
      </c>
    </row>
    <row r="9" spans="1:20" s="32" customFormat="1" ht="16.5">
      <c r="A9" s="44" t="s">
        <v>5</v>
      </c>
      <c r="B9" s="93">
        <v>2878</v>
      </c>
      <c r="C9" s="14">
        <f t="shared" si="7"/>
        <v>2878</v>
      </c>
      <c r="D9" s="21"/>
      <c r="E9" s="21">
        <v>40</v>
      </c>
      <c r="F9" s="21">
        <v>565</v>
      </c>
      <c r="G9" s="21">
        <f t="shared" si="5"/>
        <v>605</v>
      </c>
      <c r="H9" s="22">
        <f t="shared" si="0"/>
        <v>21.021542738012506</v>
      </c>
      <c r="I9" s="21">
        <v>1342</v>
      </c>
      <c r="J9" s="21">
        <v>256</v>
      </c>
      <c r="K9" s="21">
        <v>274</v>
      </c>
      <c r="L9" s="21">
        <v>74</v>
      </c>
      <c r="M9" s="21">
        <f t="shared" si="6"/>
        <v>1946</v>
      </c>
      <c r="N9" s="23">
        <f t="shared" si="1"/>
        <v>67.61640027797081</v>
      </c>
      <c r="O9" s="21">
        <v>25</v>
      </c>
      <c r="P9" s="22">
        <f t="shared" si="2"/>
        <v>0.8686587908269632</v>
      </c>
      <c r="Q9" s="21"/>
      <c r="R9" s="21">
        <f t="shared" si="3"/>
        <v>0</v>
      </c>
      <c r="S9" s="21">
        <v>302</v>
      </c>
      <c r="T9" s="22">
        <f t="shared" si="4"/>
        <v>10.493398193189716</v>
      </c>
    </row>
    <row r="10" spans="1:20" s="32" customFormat="1" ht="16.5">
      <c r="A10" s="44" t="s">
        <v>6</v>
      </c>
      <c r="B10" s="93">
        <v>1608</v>
      </c>
      <c r="C10" s="14">
        <f t="shared" si="7"/>
        <v>1608</v>
      </c>
      <c r="D10" s="21"/>
      <c r="E10" s="21"/>
      <c r="F10" s="21">
        <v>158</v>
      </c>
      <c r="G10" s="21">
        <f t="shared" si="5"/>
        <v>158</v>
      </c>
      <c r="H10" s="22">
        <f t="shared" si="0"/>
        <v>9.82587064676617</v>
      </c>
      <c r="I10" s="21">
        <v>526</v>
      </c>
      <c r="J10" s="21">
        <v>424</v>
      </c>
      <c r="K10" s="21">
        <v>203</v>
      </c>
      <c r="L10" s="21">
        <v>50</v>
      </c>
      <c r="M10" s="21">
        <f t="shared" si="6"/>
        <v>1203</v>
      </c>
      <c r="N10" s="23">
        <f t="shared" si="1"/>
        <v>74.81343283582089</v>
      </c>
      <c r="O10" s="21">
        <v>247</v>
      </c>
      <c r="P10" s="22">
        <f t="shared" si="2"/>
        <v>15.360696517412936</v>
      </c>
      <c r="Q10" s="21"/>
      <c r="R10" s="21">
        <f t="shared" si="3"/>
        <v>0</v>
      </c>
      <c r="S10" s="21">
        <v>0</v>
      </c>
      <c r="T10" s="22">
        <f t="shared" si="4"/>
        <v>0</v>
      </c>
    </row>
    <row r="11" spans="1:20" s="32" customFormat="1" ht="16.5">
      <c r="A11" s="44" t="s">
        <v>7</v>
      </c>
      <c r="B11" s="93">
        <v>2398</v>
      </c>
      <c r="C11" s="14">
        <f t="shared" si="7"/>
        <v>2398</v>
      </c>
      <c r="D11" s="21"/>
      <c r="E11" s="21"/>
      <c r="F11" s="21">
        <v>191</v>
      </c>
      <c r="G11" s="21">
        <f t="shared" si="5"/>
        <v>191</v>
      </c>
      <c r="H11" s="22">
        <f t="shared" si="0"/>
        <v>7.9649708090075055</v>
      </c>
      <c r="I11" s="21">
        <v>798</v>
      </c>
      <c r="J11" s="21">
        <v>176</v>
      </c>
      <c r="K11" s="21">
        <v>179</v>
      </c>
      <c r="L11" s="21">
        <v>152</v>
      </c>
      <c r="M11" s="21">
        <f t="shared" si="6"/>
        <v>1305</v>
      </c>
      <c r="N11" s="23">
        <f t="shared" si="1"/>
        <v>54.42035029190993</v>
      </c>
      <c r="O11" s="21">
        <v>120</v>
      </c>
      <c r="P11" s="22">
        <f t="shared" si="2"/>
        <v>5.004170141784821</v>
      </c>
      <c r="Q11" s="21"/>
      <c r="R11" s="21">
        <f t="shared" si="3"/>
        <v>0</v>
      </c>
      <c r="S11" s="21">
        <v>782</v>
      </c>
      <c r="T11" s="22">
        <f t="shared" si="4"/>
        <v>32.610508757297744</v>
      </c>
    </row>
    <row r="12" spans="1:20" s="32" customFormat="1" ht="16.5">
      <c r="A12" s="44" t="s">
        <v>8</v>
      </c>
      <c r="B12" s="93">
        <v>2254</v>
      </c>
      <c r="C12" s="14">
        <f t="shared" si="7"/>
        <v>2254</v>
      </c>
      <c r="D12" s="21"/>
      <c r="E12" s="21"/>
      <c r="F12" s="21">
        <v>121</v>
      </c>
      <c r="G12" s="21">
        <f t="shared" si="5"/>
        <v>121</v>
      </c>
      <c r="H12" s="22">
        <f t="shared" si="0"/>
        <v>5.368234250221828</v>
      </c>
      <c r="I12" s="21">
        <v>490</v>
      </c>
      <c r="J12" s="21">
        <v>315</v>
      </c>
      <c r="K12" s="21">
        <v>78</v>
      </c>
      <c r="L12" s="21">
        <v>65</v>
      </c>
      <c r="M12" s="21">
        <f>L12+K12+J12+I12</f>
        <v>948</v>
      </c>
      <c r="N12" s="23">
        <f t="shared" si="1"/>
        <v>42.058562555456966</v>
      </c>
      <c r="O12" s="21"/>
      <c r="P12" s="21">
        <f t="shared" si="2"/>
        <v>0</v>
      </c>
      <c r="Q12" s="21">
        <v>105</v>
      </c>
      <c r="R12" s="22">
        <f t="shared" si="3"/>
        <v>4.658385093167702</v>
      </c>
      <c r="S12" s="21">
        <v>1080</v>
      </c>
      <c r="T12" s="22">
        <f t="shared" si="4"/>
        <v>47.91481810115351</v>
      </c>
    </row>
    <row r="13" spans="1:20" s="32" customFormat="1" ht="16.5">
      <c r="A13" s="44" t="s">
        <v>9</v>
      </c>
      <c r="B13" s="93">
        <v>2746</v>
      </c>
      <c r="C13" s="14">
        <f t="shared" si="7"/>
        <v>2746</v>
      </c>
      <c r="D13" s="21"/>
      <c r="E13" s="21"/>
      <c r="F13" s="21">
        <v>397</v>
      </c>
      <c r="G13" s="21">
        <f t="shared" si="5"/>
        <v>397</v>
      </c>
      <c r="H13" s="22">
        <f t="shared" si="0"/>
        <v>14.457392571012381</v>
      </c>
      <c r="I13" s="21">
        <v>562</v>
      </c>
      <c r="J13" s="21">
        <v>615</v>
      </c>
      <c r="K13" s="21">
        <v>106</v>
      </c>
      <c r="L13" s="21">
        <v>148</v>
      </c>
      <c r="M13" s="21">
        <f>L13+K13+J13+I13</f>
        <v>1431</v>
      </c>
      <c r="N13" s="23">
        <f t="shared" si="1"/>
        <v>52.11216314639475</v>
      </c>
      <c r="O13" s="21">
        <v>65</v>
      </c>
      <c r="P13" s="22">
        <f t="shared" si="2"/>
        <v>2.3670793882010197</v>
      </c>
      <c r="Q13" s="21"/>
      <c r="R13" s="21">
        <f t="shared" si="3"/>
        <v>0</v>
      </c>
      <c r="S13" s="21">
        <v>853</v>
      </c>
      <c r="T13" s="22">
        <f t="shared" si="4"/>
        <v>31.063364894391842</v>
      </c>
    </row>
    <row r="14" spans="1:20" s="32" customFormat="1" ht="16.5">
      <c r="A14" s="44" t="s">
        <v>10</v>
      </c>
      <c r="B14" s="93">
        <v>2178</v>
      </c>
      <c r="C14" s="14">
        <f t="shared" si="7"/>
        <v>2178</v>
      </c>
      <c r="D14" s="21">
        <v>12</v>
      </c>
      <c r="E14" s="21">
        <v>81</v>
      </c>
      <c r="F14" s="21">
        <v>660</v>
      </c>
      <c r="G14" s="21">
        <f t="shared" si="5"/>
        <v>753</v>
      </c>
      <c r="H14" s="22">
        <f t="shared" si="0"/>
        <v>34.57300275482093</v>
      </c>
      <c r="I14" s="21">
        <v>622</v>
      </c>
      <c r="J14" s="21">
        <v>197</v>
      </c>
      <c r="K14" s="21">
        <v>329</v>
      </c>
      <c r="L14" s="21">
        <v>43</v>
      </c>
      <c r="M14" s="21">
        <f t="shared" si="6"/>
        <v>1191</v>
      </c>
      <c r="N14" s="23">
        <f t="shared" si="1"/>
        <v>54.6831955922865</v>
      </c>
      <c r="O14" s="21"/>
      <c r="P14" s="21">
        <f t="shared" si="2"/>
        <v>0</v>
      </c>
      <c r="Q14" s="21"/>
      <c r="R14" s="21">
        <f t="shared" si="3"/>
        <v>0</v>
      </c>
      <c r="S14" s="21">
        <v>234</v>
      </c>
      <c r="T14" s="22">
        <f t="shared" si="4"/>
        <v>10.743801652892563</v>
      </c>
    </row>
    <row r="15" spans="1:20" s="32" customFormat="1" ht="16.5">
      <c r="A15" s="44" t="s">
        <v>11</v>
      </c>
      <c r="B15" s="93">
        <v>1206</v>
      </c>
      <c r="C15" s="14">
        <f t="shared" si="7"/>
        <v>1206</v>
      </c>
      <c r="D15" s="21"/>
      <c r="E15" s="21"/>
      <c r="F15" s="21">
        <v>184</v>
      </c>
      <c r="G15" s="21">
        <f t="shared" si="5"/>
        <v>184</v>
      </c>
      <c r="H15" s="22">
        <f t="shared" si="0"/>
        <v>15.257048092868988</v>
      </c>
      <c r="I15" s="21">
        <v>116</v>
      </c>
      <c r="J15" s="21">
        <v>95</v>
      </c>
      <c r="K15" s="21">
        <v>102</v>
      </c>
      <c r="L15" s="21">
        <v>48</v>
      </c>
      <c r="M15" s="21">
        <f t="shared" si="6"/>
        <v>361</v>
      </c>
      <c r="N15" s="23">
        <f t="shared" si="1"/>
        <v>29.933665008291875</v>
      </c>
      <c r="O15" s="21">
        <v>139</v>
      </c>
      <c r="P15" s="22">
        <f t="shared" si="2"/>
        <v>11.5257048092869</v>
      </c>
      <c r="Q15" s="21">
        <v>21</v>
      </c>
      <c r="R15" s="22">
        <f t="shared" si="3"/>
        <v>1.7412935323383085</v>
      </c>
      <c r="S15" s="21">
        <v>501</v>
      </c>
      <c r="T15" s="22">
        <f t="shared" si="4"/>
        <v>41.54228855721393</v>
      </c>
    </row>
    <row r="16" spans="1:20" s="32" customFormat="1" ht="16.5">
      <c r="A16" s="44" t="s">
        <v>48</v>
      </c>
      <c r="B16" s="93">
        <v>1188</v>
      </c>
      <c r="C16" s="14">
        <f t="shared" si="7"/>
        <v>1188</v>
      </c>
      <c r="D16" s="21"/>
      <c r="E16" s="21"/>
      <c r="F16" s="21">
        <v>115</v>
      </c>
      <c r="G16" s="21">
        <f t="shared" si="5"/>
        <v>115</v>
      </c>
      <c r="H16" s="22">
        <f t="shared" si="0"/>
        <v>9.68013468013468</v>
      </c>
      <c r="I16" s="21">
        <v>659</v>
      </c>
      <c r="J16" s="21">
        <v>63</v>
      </c>
      <c r="K16" s="21">
        <v>60</v>
      </c>
      <c r="L16" s="21">
        <v>60</v>
      </c>
      <c r="M16" s="21">
        <f t="shared" si="6"/>
        <v>842</v>
      </c>
      <c r="N16" s="23">
        <f t="shared" si="1"/>
        <v>70.87542087542089</v>
      </c>
      <c r="O16" s="21"/>
      <c r="P16" s="21">
        <f t="shared" si="2"/>
        <v>0</v>
      </c>
      <c r="Q16" s="21"/>
      <c r="R16" s="21">
        <f t="shared" si="3"/>
        <v>0</v>
      </c>
      <c r="S16" s="21">
        <v>231</v>
      </c>
      <c r="T16" s="22">
        <f t="shared" si="4"/>
        <v>19.444444444444446</v>
      </c>
    </row>
    <row r="17" spans="1:20" s="32" customFormat="1" ht="16.5">
      <c r="A17" s="44" t="s">
        <v>13</v>
      </c>
      <c r="B17" s="93">
        <v>2878</v>
      </c>
      <c r="C17" s="14">
        <f t="shared" si="7"/>
        <v>2878</v>
      </c>
      <c r="D17" s="21"/>
      <c r="E17" s="21">
        <v>90</v>
      </c>
      <c r="F17" s="21">
        <v>430</v>
      </c>
      <c r="G17" s="21">
        <f t="shared" si="5"/>
        <v>520</v>
      </c>
      <c r="H17" s="22">
        <f t="shared" si="0"/>
        <v>18.068102849200834</v>
      </c>
      <c r="I17" s="21">
        <v>699</v>
      </c>
      <c r="J17" s="21">
        <v>525</v>
      </c>
      <c r="K17" s="21">
        <v>145</v>
      </c>
      <c r="L17" s="21">
        <v>270</v>
      </c>
      <c r="M17" s="21">
        <f t="shared" si="6"/>
        <v>1639</v>
      </c>
      <c r="N17" s="23">
        <f t="shared" si="1"/>
        <v>56.94927032661571</v>
      </c>
      <c r="O17" s="21">
        <v>52</v>
      </c>
      <c r="P17" s="22">
        <f t="shared" si="2"/>
        <v>1.8068102849200833</v>
      </c>
      <c r="Q17" s="21"/>
      <c r="R17" s="21">
        <f t="shared" si="3"/>
        <v>0</v>
      </c>
      <c r="S17" s="21">
        <v>667</v>
      </c>
      <c r="T17" s="22">
        <f t="shared" si="4"/>
        <v>23.175816539263376</v>
      </c>
    </row>
    <row r="18" spans="1:20" s="32" customFormat="1" ht="16.5">
      <c r="A18" s="44" t="s">
        <v>14</v>
      </c>
      <c r="B18" s="93">
        <v>2606</v>
      </c>
      <c r="C18" s="14">
        <f t="shared" si="7"/>
        <v>2606</v>
      </c>
      <c r="D18" s="21"/>
      <c r="E18" s="21">
        <v>2</v>
      </c>
      <c r="F18" s="21">
        <v>199</v>
      </c>
      <c r="G18" s="21">
        <f t="shared" si="5"/>
        <v>201</v>
      </c>
      <c r="H18" s="22">
        <f t="shared" si="0"/>
        <v>7.712970069071373</v>
      </c>
      <c r="I18" s="21">
        <v>684</v>
      </c>
      <c r="J18" s="21">
        <v>280</v>
      </c>
      <c r="K18" s="21">
        <v>745</v>
      </c>
      <c r="L18" s="21">
        <v>120</v>
      </c>
      <c r="M18" s="21">
        <f t="shared" si="6"/>
        <v>1829</v>
      </c>
      <c r="N18" s="23">
        <f t="shared" si="1"/>
        <v>70.18419033000768</v>
      </c>
      <c r="O18" s="21"/>
      <c r="P18" s="21">
        <f t="shared" si="2"/>
        <v>0</v>
      </c>
      <c r="Q18" s="21"/>
      <c r="R18" s="21">
        <f t="shared" si="3"/>
        <v>0</v>
      </c>
      <c r="S18" s="21">
        <v>576</v>
      </c>
      <c r="T18" s="22">
        <f t="shared" si="4"/>
        <v>22.10283960092095</v>
      </c>
    </row>
    <row r="19" spans="1:20" s="13" customFormat="1" ht="16.5">
      <c r="A19" s="44" t="s">
        <v>15</v>
      </c>
      <c r="B19" s="93">
        <v>2875</v>
      </c>
      <c r="C19" s="14">
        <f t="shared" si="7"/>
        <v>2875</v>
      </c>
      <c r="D19" s="21"/>
      <c r="E19" s="21">
        <v>20</v>
      </c>
      <c r="F19" s="22">
        <v>311</v>
      </c>
      <c r="G19" s="22">
        <f t="shared" si="5"/>
        <v>331</v>
      </c>
      <c r="H19" s="22">
        <f t="shared" si="0"/>
        <v>11.513043478260869</v>
      </c>
      <c r="I19" s="21">
        <v>1157</v>
      </c>
      <c r="J19" s="21">
        <v>85</v>
      </c>
      <c r="K19" s="21">
        <v>240</v>
      </c>
      <c r="L19" s="21">
        <v>160</v>
      </c>
      <c r="M19" s="21">
        <f t="shared" si="6"/>
        <v>1642</v>
      </c>
      <c r="N19" s="23">
        <f t="shared" si="1"/>
        <v>57.11304347826087</v>
      </c>
      <c r="O19" s="21"/>
      <c r="P19" s="21">
        <f t="shared" si="2"/>
        <v>0</v>
      </c>
      <c r="Q19" s="21"/>
      <c r="R19" s="21">
        <f t="shared" si="3"/>
        <v>0</v>
      </c>
      <c r="S19" s="21">
        <v>902</v>
      </c>
      <c r="T19" s="22">
        <f t="shared" si="4"/>
        <v>31.373913043478264</v>
      </c>
    </row>
    <row r="20" spans="1:20" s="13" customFormat="1" ht="16.5">
      <c r="A20" s="44" t="s">
        <v>16</v>
      </c>
      <c r="B20" s="93">
        <v>3101</v>
      </c>
      <c r="C20" s="54">
        <f t="shared" si="7"/>
        <v>3101</v>
      </c>
      <c r="D20" s="21">
        <v>11</v>
      </c>
      <c r="E20" s="21">
        <v>139</v>
      </c>
      <c r="F20" s="21">
        <v>753</v>
      </c>
      <c r="G20" s="21">
        <f t="shared" si="5"/>
        <v>903</v>
      </c>
      <c r="H20" s="22">
        <f t="shared" si="0"/>
        <v>29.119638826185103</v>
      </c>
      <c r="I20" s="21">
        <v>626</v>
      </c>
      <c r="J20" s="21">
        <v>387</v>
      </c>
      <c r="K20" s="21">
        <v>260</v>
      </c>
      <c r="L20" s="21">
        <v>150</v>
      </c>
      <c r="M20" s="21">
        <f t="shared" si="6"/>
        <v>1423</v>
      </c>
      <c r="N20" s="23">
        <f t="shared" si="1"/>
        <v>45.888423089326025</v>
      </c>
      <c r="O20" s="21"/>
      <c r="P20" s="21">
        <f t="shared" si="2"/>
        <v>0</v>
      </c>
      <c r="Q20" s="21"/>
      <c r="R20" s="21">
        <f t="shared" si="3"/>
        <v>0</v>
      </c>
      <c r="S20" s="21">
        <v>775</v>
      </c>
      <c r="T20" s="22">
        <f t="shared" si="4"/>
        <v>24.991938084488872</v>
      </c>
    </row>
    <row r="21" spans="1:20" s="32" customFormat="1" ht="16.5">
      <c r="A21" s="44" t="s">
        <v>17</v>
      </c>
      <c r="B21" s="93">
        <v>2231</v>
      </c>
      <c r="C21" s="14">
        <f t="shared" si="7"/>
        <v>2231</v>
      </c>
      <c r="D21" s="21">
        <v>4</v>
      </c>
      <c r="E21" s="21">
        <v>160</v>
      </c>
      <c r="F21" s="21">
        <v>355</v>
      </c>
      <c r="G21" s="21">
        <f t="shared" si="5"/>
        <v>519</v>
      </c>
      <c r="H21" s="22">
        <f t="shared" si="0"/>
        <v>23.263110712684895</v>
      </c>
      <c r="I21" s="21">
        <v>806</v>
      </c>
      <c r="J21" s="21">
        <v>355</v>
      </c>
      <c r="K21" s="21">
        <v>86</v>
      </c>
      <c r="L21" s="21">
        <v>0</v>
      </c>
      <c r="M21" s="21">
        <f t="shared" si="6"/>
        <v>1247</v>
      </c>
      <c r="N21" s="23">
        <f t="shared" si="1"/>
        <v>55.894217839533844</v>
      </c>
      <c r="O21" s="21"/>
      <c r="P21" s="21">
        <f t="shared" si="2"/>
        <v>0</v>
      </c>
      <c r="Q21" s="21"/>
      <c r="R21" s="21">
        <f t="shared" si="3"/>
        <v>0</v>
      </c>
      <c r="S21" s="21">
        <v>465</v>
      </c>
      <c r="T21" s="22">
        <f t="shared" si="4"/>
        <v>20.842671447781264</v>
      </c>
    </row>
    <row r="22" spans="1:20" s="32" customFormat="1" ht="16.5">
      <c r="A22" s="44" t="s">
        <v>18</v>
      </c>
      <c r="B22" s="93">
        <v>2280</v>
      </c>
      <c r="C22" s="14">
        <f t="shared" si="7"/>
        <v>2280</v>
      </c>
      <c r="D22" s="21"/>
      <c r="E22" s="21">
        <v>40</v>
      </c>
      <c r="F22" s="21"/>
      <c r="G22" s="21">
        <f t="shared" si="5"/>
        <v>40</v>
      </c>
      <c r="H22" s="22">
        <f t="shared" si="0"/>
        <v>1.7543859649122806</v>
      </c>
      <c r="I22" s="21">
        <v>576</v>
      </c>
      <c r="J22" s="21">
        <v>136</v>
      </c>
      <c r="K22" s="21"/>
      <c r="L22" s="21">
        <v>142</v>
      </c>
      <c r="M22" s="21">
        <f t="shared" si="6"/>
        <v>854</v>
      </c>
      <c r="N22" s="23">
        <f t="shared" si="1"/>
        <v>37.45614035087719</v>
      </c>
      <c r="O22" s="21">
        <v>460</v>
      </c>
      <c r="P22" s="22">
        <f t="shared" si="2"/>
        <v>20.175438596491226</v>
      </c>
      <c r="Q22" s="21">
        <v>141</v>
      </c>
      <c r="R22" s="22">
        <f t="shared" si="3"/>
        <v>6.184210526315789</v>
      </c>
      <c r="S22" s="21">
        <v>785</v>
      </c>
      <c r="T22" s="22">
        <f t="shared" si="4"/>
        <v>34.42982456140351</v>
      </c>
    </row>
    <row r="23" spans="1:20" s="32" customFormat="1" ht="16.5">
      <c r="A23" s="44" t="s">
        <v>19</v>
      </c>
      <c r="B23" s="93">
        <v>664</v>
      </c>
      <c r="C23" s="14">
        <f t="shared" si="7"/>
        <v>664</v>
      </c>
      <c r="D23" s="21"/>
      <c r="E23" s="21"/>
      <c r="F23" s="21"/>
      <c r="G23" s="21">
        <f t="shared" si="5"/>
        <v>0</v>
      </c>
      <c r="H23" s="22">
        <f t="shared" si="0"/>
        <v>0</v>
      </c>
      <c r="I23" s="21">
        <v>165</v>
      </c>
      <c r="J23" s="21">
        <v>51</v>
      </c>
      <c r="K23" s="21">
        <v>179</v>
      </c>
      <c r="L23" s="21"/>
      <c r="M23" s="21">
        <f t="shared" si="6"/>
        <v>395</v>
      </c>
      <c r="N23" s="23">
        <f t="shared" si="1"/>
        <v>59.48795180722891</v>
      </c>
      <c r="O23" s="21"/>
      <c r="P23" s="21">
        <f t="shared" si="2"/>
        <v>0</v>
      </c>
      <c r="Q23" s="21"/>
      <c r="R23" s="21">
        <f t="shared" si="3"/>
        <v>0</v>
      </c>
      <c r="S23" s="21">
        <v>269</v>
      </c>
      <c r="T23" s="22">
        <f t="shared" si="4"/>
        <v>40.51204819277108</v>
      </c>
    </row>
    <row r="24" spans="1:20" s="32" customFormat="1" ht="16.5">
      <c r="A24" s="44" t="s">
        <v>20</v>
      </c>
      <c r="B24" s="93">
        <v>2598</v>
      </c>
      <c r="C24" s="14">
        <f t="shared" si="7"/>
        <v>2598</v>
      </c>
      <c r="D24" s="21"/>
      <c r="E24" s="21">
        <v>10</v>
      </c>
      <c r="F24" s="21">
        <v>210</v>
      </c>
      <c r="G24" s="21">
        <f t="shared" si="5"/>
        <v>220</v>
      </c>
      <c r="H24" s="22">
        <f t="shared" si="0"/>
        <v>8.468052347959969</v>
      </c>
      <c r="I24" s="21">
        <v>995</v>
      </c>
      <c r="J24" s="21">
        <v>288</v>
      </c>
      <c r="K24" s="21">
        <v>136</v>
      </c>
      <c r="L24" s="21">
        <v>493</v>
      </c>
      <c r="M24" s="21">
        <f t="shared" si="6"/>
        <v>1912</v>
      </c>
      <c r="N24" s="23">
        <f t="shared" si="1"/>
        <v>73.59507313317937</v>
      </c>
      <c r="O24" s="21">
        <v>109</v>
      </c>
      <c r="P24" s="22">
        <f t="shared" si="2"/>
        <v>4.195535026943803</v>
      </c>
      <c r="Q24" s="21"/>
      <c r="R24" s="21">
        <f t="shared" si="3"/>
        <v>0</v>
      </c>
      <c r="S24" s="21">
        <v>357</v>
      </c>
      <c r="T24" s="22">
        <f t="shared" si="4"/>
        <v>13.74133949191686</v>
      </c>
    </row>
    <row r="25" spans="1:20" s="32" customFormat="1" ht="16.5">
      <c r="A25" s="44" t="s">
        <v>21</v>
      </c>
      <c r="B25" s="93">
        <v>4078</v>
      </c>
      <c r="C25" s="14">
        <f t="shared" si="7"/>
        <v>4078</v>
      </c>
      <c r="D25" s="21">
        <v>10</v>
      </c>
      <c r="E25" s="21"/>
      <c r="F25" s="21">
        <v>697</v>
      </c>
      <c r="G25" s="21">
        <f t="shared" si="5"/>
        <v>707</v>
      </c>
      <c r="H25" s="22">
        <f t="shared" si="0"/>
        <v>17.33692986758215</v>
      </c>
      <c r="I25" s="21">
        <v>1241</v>
      </c>
      <c r="J25" s="21">
        <v>868</v>
      </c>
      <c r="K25" s="21">
        <v>497</v>
      </c>
      <c r="L25" s="21">
        <v>511</v>
      </c>
      <c r="M25" s="21">
        <f t="shared" si="6"/>
        <v>3117</v>
      </c>
      <c r="N25" s="23">
        <f t="shared" si="1"/>
        <v>76.43452672878863</v>
      </c>
      <c r="O25" s="22">
        <v>151</v>
      </c>
      <c r="P25" s="22">
        <f t="shared" si="2"/>
        <v>3.7027954879843064</v>
      </c>
      <c r="Q25" s="21">
        <v>79</v>
      </c>
      <c r="R25" s="22">
        <f t="shared" si="3"/>
        <v>1.9372241294752328</v>
      </c>
      <c r="S25" s="21">
        <v>24</v>
      </c>
      <c r="T25" s="22">
        <f t="shared" si="4"/>
        <v>0.588523786169691</v>
      </c>
    </row>
    <row r="26" spans="1:20" s="32" customFormat="1" ht="16.5">
      <c r="A26" s="44" t="s">
        <v>22</v>
      </c>
      <c r="B26" s="93">
        <v>2516</v>
      </c>
      <c r="C26" s="14">
        <f t="shared" si="7"/>
        <v>2516</v>
      </c>
      <c r="D26" s="21"/>
      <c r="E26" s="21"/>
      <c r="F26" s="21">
        <v>218</v>
      </c>
      <c r="G26" s="21">
        <f t="shared" si="5"/>
        <v>218</v>
      </c>
      <c r="H26" s="22">
        <f t="shared" si="0"/>
        <v>8.664546899841017</v>
      </c>
      <c r="I26" s="21">
        <v>509</v>
      </c>
      <c r="J26" s="21">
        <v>574</v>
      </c>
      <c r="K26" s="21">
        <v>435</v>
      </c>
      <c r="L26" s="21">
        <v>258</v>
      </c>
      <c r="M26" s="21">
        <f t="shared" si="6"/>
        <v>1776</v>
      </c>
      <c r="N26" s="23">
        <f t="shared" si="1"/>
        <v>70.58823529411765</v>
      </c>
      <c r="O26" s="21"/>
      <c r="P26" s="21">
        <f t="shared" si="2"/>
        <v>0</v>
      </c>
      <c r="Q26" s="21"/>
      <c r="R26" s="21">
        <f t="shared" si="3"/>
        <v>0</v>
      </c>
      <c r="S26" s="21">
        <v>522</v>
      </c>
      <c r="T26" s="22">
        <f t="shared" si="4"/>
        <v>20.747217806041334</v>
      </c>
    </row>
    <row r="27" spans="1:20" ht="16.5">
      <c r="A27" s="43" t="s">
        <v>23</v>
      </c>
      <c r="B27" s="87"/>
      <c r="C27" s="79">
        <f>SUM(C6:C26)</f>
        <v>50094</v>
      </c>
      <c r="D27" s="24">
        <f>SUM(D7:D26)</f>
        <v>37</v>
      </c>
      <c r="E27" s="24">
        <f>SUM(E7:E26)</f>
        <v>688</v>
      </c>
      <c r="F27" s="25">
        <f>SUM(F7:F26)</f>
        <v>6440</v>
      </c>
      <c r="G27" s="25">
        <f t="shared" si="5"/>
        <v>7165</v>
      </c>
      <c r="H27" s="25">
        <f t="shared" si="0"/>
        <v>14.303110152912524</v>
      </c>
      <c r="I27" s="24">
        <f>SUM(I6:I26)</f>
        <v>14057</v>
      </c>
      <c r="J27" s="24">
        <f>SUM(J6:J26)</f>
        <v>7970</v>
      </c>
      <c r="K27" s="24">
        <f>SUM(K6:K26)</f>
        <v>4673</v>
      </c>
      <c r="L27" s="24">
        <f>SUM(L6:L26)</f>
        <v>3144</v>
      </c>
      <c r="M27" s="24">
        <f t="shared" si="6"/>
        <v>29844</v>
      </c>
      <c r="N27" s="26">
        <f t="shared" si="1"/>
        <v>59.57599712540424</v>
      </c>
      <c r="O27" s="24">
        <f>SUM(O6:O26)</f>
        <v>1572</v>
      </c>
      <c r="P27" s="25">
        <f t="shared" si="2"/>
        <v>3.1381003713019524</v>
      </c>
      <c r="Q27" s="24">
        <f>SUM(Q6:Q26)</f>
        <v>371</v>
      </c>
      <c r="R27" s="22">
        <f t="shared" si="3"/>
        <v>0.7406076576037051</v>
      </c>
      <c r="S27" s="24">
        <f>SUM(S6:S26)</f>
        <v>11142</v>
      </c>
      <c r="T27" s="25">
        <f t="shared" si="4"/>
        <v>22.242184692777577</v>
      </c>
    </row>
    <row r="28" spans="1:20" ht="16.5">
      <c r="A28" s="70"/>
      <c r="B28" s="70"/>
      <c r="C28" s="71"/>
      <c r="D28" s="72"/>
      <c r="E28" s="72"/>
      <c r="F28" s="72"/>
      <c r="G28" s="72"/>
      <c r="H28" s="73"/>
      <c r="I28" s="72"/>
      <c r="J28" s="72"/>
      <c r="K28" s="72"/>
      <c r="L28" s="72"/>
      <c r="M28" s="72"/>
      <c r="N28" s="74"/>
      <c r="O28" s="72"/>
      <c r="P28" s="73"/>
      <c r="Q28" s="72"/>
      <c r="R28" s="73"/>
      <c r="S28" s="72"/>
      <c r="T28" s="73"/>
    </row>
    <row r="29" spans="1:20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4" ht="16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45"/>
      <c r="T31" s="45"/>
      <c r="U31" s="45"/>
      <c r="V31" s="45"/>
      <c r="W31" s="45"/>
      <c r="X31" s="45"/>
    </row>
    <row r="32" spans="1:24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7:16" ht="12.75">
      <c r="G36" s="32"/>
      <c r="I36" s="32"/>
      <c r="L36" s="32"/>
      <c r="N36" s="32"/>
      <c r="P36" s="32"/>
    </row>
  </sheetData>
  <mergeCells count="1">
    <mergeCell ref="A3:T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="75" zoomScaleNormal="75" zoomScaleSheetLayoutView="75" workbookViewId="0" topLeftCell="A1">
      <selection activeCell="I41" sqref="I41"/>
    </sheetView>
  </sheetViews>
  <sheetFormatPr defaultColWidth="9.140625" defaultRowHeight="12.75"/>
  <cols>
    <col min="1" max="1" width="24.421875" style="0" customWidth="1"/>
    <col min="2" max="2" width="11.7109375" style="0" customWidth="1"/>
    <col min="3" max="3" width="14.7109375" style="0" customWidth="1"/>
    <col min="4" max="4" width="14.421875" style="0" customWidth="1"/>
    <col min="5" max="5" width="11.7109375" style="0" customWidth="1"/>
    <col min="6" max="6" width="12.00390625" style="0" customWidth="1"/>
    <col min="7" max="7" width="11.140625" style="0" customWidth="1"/>
    <col min="8" max="8" width="11.421875" style="0" customWidth="1"/>
    <col min="9" max="10" width="11.7109375" style="0" customWidth="1"/>
    <col min="11" max="11" width="9.421875" style="0" bestFit="1" customWidth="1"/>
    <col min="12" max="14" width="9.00390625" style="0" customWidth="1"/>
    <col min="15" max="15" width="9.421875" style="0" bestFit="1" customWidth="1"/>
    <col min="16" max="16" width="7.7109375" style="0" customWidth="1"/>
    <col min="17" max="17" width="11.7109375" style="0" customWidth="1"/>
  </cols>
  <sheetData>
    <row r="2" spans="1:17" ht="16.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7"/>
    </row>
    <row r="3" spans="1:17" ht="17.25" thickBot="1">
      <c r="A3" s="2"/>
      <c r="B3" s="2"/>
      <c r="C3" s="3"/>
      <c r="D3" s="4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ht="16.5">
      <c r="A4" s="111" t="s">
        <v>26</v>
      </c>
      <c r="B4" s="114" t="s">
        <v>27</v>
      </c>
      <c r="C4" s="114" t="s">
        <v>33</v>
      </c>
      <c r="D4" s="114" t="s">
        <v>28</v>
      </c>
      <c r="E4" s="119" t="s">
        <v>29</v>
      </c>
      <c r="F4" s="119" t="s">
        <v>24</v>
      </c>
      <c r="G4" s="119" t="s">
        <v>30</v>
      </c>
      <c r="H4" s="119" t="s">
        <v>24</v>
      </c>
      <c r="I4" s="96" t="s">
        <v>25</v>
      </c>
      <c r="J4" s="96" t="s">
        <v>24</v>
      </c>
      <c r="K4" s="9" t="s">
        <v>56</v>
      </c>
      <c r="L4" s="8"/>
      <c r="M4" s="105" t="s">
        <v>51</v>
      </c>
      <c r="N4" s="106"/>
      <c r="O4" s="99" t="s">
        <v>31</v>
      </c>
      <c r="P4" s="100"/>
      <c r="Q4" s="101" t="s">
        <v>57</v>
      </c>
    </row>
    <row r="5" spans="1:17" ht="16.5">
      <c r="A5" s="112"/>
      <c r="B5" s="115"/>
      <c r="C5" s="117"/>
      <c r="D5" s="117"/>
      <c r="E5" s="120"/>
      <c r="F5" s="120"/>
      <c r="G5" s="120"/>
      <c r="H5" s="120"/>
      <c r="I5" s="97"/>
      <c r="J5" s="97"/>
      <c r="K5" s="94" t="s">
        <v>1</v>
      </c>
      <c r="L5" s="55"/>
      <c r="M5" s="107" t="s">
        <v>53</v>
      </c>
      <c r="N5" s="107" t="s">
        <v>54</v>
      </c>
      <c r="O5" s="94" t="s">
        <v>1</v>
      </c>
      <c r="P5" s="56"/>
      <c r="Q5" s="102"/>
    </row>
    <row r="6" spans="1:17" ht="30.75" customHeight="1">
      <c r="A6" s="113"/>
      <c r="B6" s="116"/>
      <c r="C6" s="118"/>
      <c r="D6" s="118"/>
      <c r="E6" s="121"/>
      <c r="F6" s="121"/>
      <c r="G6" s="121"/>
      <c r="H6" s="121"/>
      <c r="I6" s="98"/>
      <c r="J6" s="98"/>
      <c r="K6" s="104"/>
      <c r="L6" s="5" t="s">
        <v>0</v>
      </c>
      <c r="M6" s="108"/>
      <c r="N6" s="109"/>
      <c r="O6" s="104"/>
      <c r="P6" s="5" t="s">
        <v>0</v>
      </c>
      <c r="Q6" s="103"/>
    </row>
    <row r="7" spans="1:17" ht="16.5">
      <c r="A7" s="53" t="s">
        <v>2</v>
      </c>
      <c r="B7" s="57">
        <v>7</v>
      </c>
      <c r="C7" s="15">
        <v>0</v>
      </c>
      <c r="D7" s="15"/>
      <c r="E7" s="15"/>
      <c r="F7" s="58"/>
      <c r="G7" s="15"/>
      <c r="H7" s="58"/>
      <c r="I7" s="59"/>
      <c r="J7" s="42"/>
      <c r="K7" s="15"/>
      <c r="L7" s="42"/>
      <c r="M7" s="42"/>
      <c r="N7" s="42"/>
      <c r="O7" s="15"/>
      <c r="P7" s="42"/>
      <c r="Q7" s="60"/>
    </row>
    <row r="8" spans="1:17" ht="16.5">
      <c r="A8" s="53" t="s">
        <v>3</v>
      </c>
      <c r="B8" s="57">
        <v>0</v>
      </c>
      <c r="C8" s="15">
        <v>9.5</v>
      </c>
      <c r="D8" s="15">
        <v>9.5</v>
      </c>
      <c r="E8" s="15">
        <v>3.7</v>
      </c>
      <c r="F8" s="34">
        <f aca="true" t="shared" si="0" ref="F8:F29">E8/D8*100</f>
        <v>38.94736842105264</v>
      </c>
      <c r="G8" s="5">
        <f aca="true" t="shared" si="1" ref="G8:G29">D8-E8</f>
        <v>5.8</v>
      </c>
      <c r="H8" s="34">
        <f aca="true" t="shared" si="2" ref="H8:H29">G8/D8*100</f>
        <v>61.05263157894737</v>
      </c>
      <c r="I8" s="15">
        <v>5.8</v>
      </c>
      <c r="J8" s="33">
        <f aca="true" t="shared" si="3" ref="J8:J29">I8/D8*100</f>
        <v>61.05263157894737</v>
      </c>
      <c r="K8" s="15"/>
      <c r="L8" s="33"/>
      <c r="M8" s="33"/>
      <c r="N8" s="33"/>
      <c r="O8" s="33"/>
      <c r="P8" s="33"/>
      <c r="Q8" s="61"/>
    </row>
    <row r="9" spans="1:18" ht="16.5">
      <c r="A9" s="53" t="s">
        <v>4</v>
      </c>
      <c r="B9" s="57">
        <v>11</v>
      </c>
      <c r="C9" s="15">
        <v>9.4</v>
      </c>
      <c r="D9" s="15">
        <v>9.4</v>
      </c>
      <c r="E9" s="15">
        <v>2.7</v>
      </c>
      <c r="F9" s="34">
        <f t="shared" si="0"/>
        <v>28.723404255319153</v>
      </c>
      <c r="G9" s="5">
        <f t="shared" si="1"/>
        <v>6.7</v>
      </c>
      <c r="H9" s="34">
        <f t="shared" si="2"/>
        <v>71.27659574468085</v>
      </c>
      <c r="I9" s="15">
        <v>6.6</v>
      </c>
      <c r="J9" s="33">
        <f t="shared" si="3"/>
        <v>70.2127659574468</v>
      </c>
      <c r="K9" s="15">
        <v>0.1</v>
      </c>
      <c r="L9" s="33">
        <f aca="true" t="shared" si="4" ref="L9:L29">K9/D9*100</f>
        <v>1.0638297872340425</v>
      </c>
      <c r="M9" s="78">
        <v>0.1</v>
      </c>
      <c r="N9" s="33"/>
      <c r="O9" s="33">
        <v>0</v>
      </c>
      <c r="P9" s="33">
        <f aca="true" t="shared" si="5" ref="P9:P29">O9/D9*100</f>
        <v>0</v>
      </c>
      <c r="Q9" s="61">
        <v>0</v>
      </c>
      <c r="R9" s="13"/>
    </row>
    <row r="10" spans="1:18" ht="16.5">
      <c r="A10" s="53" t="s">
        <v>5</v>
      </c>
      <c r="B10" s="57">
        <v>37</v>
      </c>
      <c r="C10" s="15">
        <v>36</v>
      </c>
      <c r="D10" s="5">
        <v>36</v>
      </c>
      <c r="E10" s="15">
        <v>21</v>
      </c>
      <c r="F10" s="34">
        <f t="shared" si="0"/>
        <v>58.333333333333336</v>
      </c>
      <c r="G10" s="5">
        <f t="shared" si="1"/>
        <v>15</v>
      </c>
      <c r="H10" s="34">
        <f t="shared" si="2"/>
        <v>41.66666666666667</v>
      </c>
      <c r="I10" s="15">
        <v>15</v>
      </c>
      <c r="J10" s="33">
        <f t="shared" si="3"/>
        <v>41.66666666666667</v>
      </c>
      <c r="K10" s="15">
        <v>0</v>
      </c>
      <c r="L10" s="33">
        <f t="shared" si="4"/>
        <v>0</v>
      </c>
      <c r="M10" s="33"/>
      <c r="N10" s="33"/>
      <c r="O10" s="33">
        <v>0</v>
      </c>
      <c r="P10" s="33">
        <f t="shared" si="5"/>
        <v>0</v>
      </c>
      <c r="Q10" s="61"/>
      <c r="R10" s="13"/>
    </row>
    <row r="11" spans="1:18" ht="16.5">
      <c r="A11" s="53" t="s">
        <v>6</v>
      </c>
      <c r="B11" s="57">
        <v>14</v>
      </c>
      <c r="C11" s="15">
        <v>4.3</v>
      </c>
      <c r="D11" s="5">
        <v>4.3</v>
      </c>
      <c r="E11" s="15">
        <v>0.8</v>
      </c>
      <c r="F11" s="34">
        <f t="shared" si="0"/>
        <v>18.6046511627907</v>
      </c>
      <c r="G11" s="5">
        <f t="shared" si="1"/>
        <v>3.5</v>
      </c>
      <c r="H11" s="34">
        <f t="shared" si="2"/>
        <v>81.3953488372093</v>
      </c>
      <c r="I11" s="15">
        <v>3.5</v>
      </c>
      <c r="J11" s="33">
        <f t="shared" si="3"/>
        <v>81.3953488372093</v>
      </c>
      <c r="K11" s="15">
        <v>0</v>
      </c>
      <c r="L11" s="33">
        <f t="shared" si="4"/>
        <v>0</v>
      </c>
      <c r="M11" s="33"/>
      <c r="N11" s="33"/>
      <c r="O11" s="33">
        <v>0</v>
      </c>
      <c r="P11" s="33">
        <f t="shared" si="5"/>
        <v>0</v>
      </c>
      <c r="Q11" s="61">
        <v>0</v>
      </c>
      <c r="R11" s="13"/>
    </row>
    <row r="12" spans="1:18" ht="16.5">
      <c r="A12" s="53" t="s">
        <v>7</v>
      </c>
      <c r="B12" s="57">
        <v>43</v>
      </c>
      <c r="C12" s="15">
        <v>2.2</v>
      </c>
      <c r="D12" s="5">
        <v>2.2</v>
      </c>
      <c r="E12" s="15">
        <v>1.7</v>
      </c>
      <c r="F12" s="34">
        <f t="shared" si="0"/>
        <v>77.27272727272727</v>
      </c>
      <c r="G12" s="5">
        <f t="shared" si="1"/>
        <v>0.5000000000000002</v>
      </c>
      <c r="H12" s="34">
        <f t="shared" si="2"/>
        <v>22.727272727272734</v>
      </c>
      <c r="I12" s="15">
        <v>0.5</v>
      </c>
      <c r="J12" s="33">
        <f t="shared" si="3"/>
        <v>22.727272727272727</v>
      </c>
      <c r="K12" s="15">
        <v>0</v>
      </c>
      <c r="L12" s="33">
        <f t="shared" si="4"/>
        <v>0</v>
      </c>
      <c r="M12" s="33"/>
      <c r="N12" s="33"/>
      <c r="O12" s="33">
        <v>0</v>
      </c>
      <c r="P12" s="33">
        <f t="shared" si="5"/>
        <v>0</v>
      </c>
      <c r="Q12" s="61">
        <v>0</v>
      </c>
      <c r="R12" s="13"/>
    </row>
    <row r="13" spans="1:17" s="84" customFormat="1" ht="16.5">
      <c r="A13" s="53" t="s">
        <v>8</v>
      </c>
      <c r="B13" s="57">
        <v>13</v>
      </c>
      <c r="C13" s="15">
        <v>10</v>
      </c>
      <c r="D13" s="5">
        <v>10</v>
      </c>
      <c r="E13" s="15">
        <v>5</v>
      </c>
      <c r="F13" s="34">
        <f t="shared" si="0"/>
        <v>50</v>
      </c>
      <c r="G13" s="5">
        <f t="shared" si="1"/>
        <v>5</v>
      </c>
      <c r="H13" s="34">
        <f t="shared" si="2"/>
        <v>50</v>
      </c>
      <c r="I13" s="15">
        <v>5</v>
      </c>
      <c r="J13" s="33">
        <f t="shared" si="3"/>
        <v>50</v>
      </c>
      <c r="K13" s="15"/>
      <c r="L13" s="33">
        <f t="shared" si="4"/>
        <v>0</v>
      </c>
      <c r="M13" s="33"/>
      <c r="N13" s="33"/>
      <c r="O13" s="33">
        <v>0</v>
      </c>
      <c r="P13" s="33">
        <f t="shared" si="5"/>
        <v>0</v>
      </c>
      <c r="Q13" s="61">
        <v>0</v>
      </c>
    </row>
    <row r="14" spans="1:18" ht="16.5">
      <c r="A14" s="53" t="s">
        <v>9</v>
      </c>
      <c r="B14" s="57">
        <v>0</v>
      </c>
      <c r="C14" s="15">
        <v>2.5</v>
      </c>
      <c r="D14" s="5">
        <v>2.5</v>
      </c>
      <c r="E14" s="80">
        <v>0.4</v>
      </c>
      <c r="F14" s="34">
        <f t="shared" si="0"/>
        <v>16</v>
      </c>
      <c r="G14" s="5">
        <f t="shared" si="1"/>
        <v>2.1</v>
      </c>
      <c r="H14" s="34">
        <f t="shared" si="2"/>
        <v>84.00000000000001</v>
      </c>
      <c r="I14" s="15">
        <v>2.1</v>
      </c>
      <c r="J14" s="33">
        <f t="shared" si="3"/>
        <v>84.00000000000001</v>
      </c>
      <c r="K14" s="15">
        <v>0</v>
      </c>
      <c r="L14" s="33">
        <f t="shared" si="4"/>
        <v>0</v>
      </c>
      <c r="M14" s="33"/>
      <c r="N14" s="33"/>
      <c r="O14" s="33">
        <v>0</v>
      </c>
      <c r="P14" s="33">
        <f t="shared" si="5"/>
        <v>0</v>
      </c>
      <c r="Q14" s="61">
        <v>0</v>
      </c>
      <c r="R14" s="13"/>
    </row>
    <row r="15" spans="1:18" ht="16.5">
      <c r="A15" s="53" t="s">
        <v>10</v>
      </c>
      <c r="B15" s="57">
        <v>6</v>
      </c>
      <c r="C15" s="15">
        <v>4.6</v>
      </c>
      <c r="D15" s="15">
        <v>4.6</v>
      </c>
      <c r="E15" s="15">
        <v>0</v>
      </c>
      <c r="F15" s="34">
        <f t="shared" si="0"/>
        <v>0</v>
      </c>
      <c r="G15" s="5">
        <f t="shared" si="1"/>
        <v>4.6</v>
      </c>
      <c r="H15" s="34">
        <f t="shared" si="2"/>
        <v>100</v>
      </c>
      <c r="I15" s="15">
        <v>4.6</v>
      </c>
      <c r="J15" s="33">
        <f t="shared" si="3"/>
        <v>100</v>
      </c>
      <c r="K15" s="15">
        <v>0</v>
      </c>
      <c r="L15" s="33">
        <f t="shared" si="4"/>
        <v>0</v>
      </c>
      <c r="M15" s="33"/>
      <c r="N15" s="33"/>
      <c r="O15" s="33">
        <v>0</v>
      </c>
      <c r="P15" s="33">
        <f t="shared" si="5"/>
        <v>0</v>
      </c>
      <c r="Q15" s="61">
        <v>0</v>
      </c>
      <c r="R15" s="13"/>
    </row>
    <row r="16" spans="1:18" ht="16.5">
      <c r="A16" s="53" t="s">
        <v>11</v>
      </c>
      <c r="B16" s="57">
        <v>0</v>
      </c>
      <c r="C16" s="15">
        <v>5.5</v>
      </c>
      <c r="D16" s="5">
        <v>5.5</v>
      </c>
      <c r="E16" s="15">
        <v>1.8</v>
      </c>
      <c r="F16" s="34">
        <f t="shared" si="0"/>
        <v>32.72727272727273</v>
      </c>
      <c r="G16" s="5">
        <f t="shared" si="1"/>
        <v>3.7</v>
      </c>
      <c r="H16" s="34">
        <f t="shared" si="2"/>
        <v>67.27272727272727</v>
      </c>
      <c r="I16" s="15">
        <v>3.7</v>
      </c>
      <c r="J16" s="33">
        <f t="shared" si="3"/>
        <v>67.27272727272727</v>
      </c>
      <c r="K16" s="15">
        <v>0.3</v>
      </c>
      <c r="L16" s="33">
        <f t="shared" si="4"/>
        <v>5.454545454545454</v>
      </c>
      <c r="M16" s="33">
        <v>0.3</v>
      </c>
      <c r="N16" s="33"/>
      <c r="O16" s="33">
        <v>0</v>
      </c>
      <c r="P16" s="33">
        <f t="shared" si="5"/>
        <v>0</v>
      </c>
      <c r="Q16" s="61">
        <v>0</v>
      </c>
      <c r="R16" s="13"/>
    </row>
    <row r="17" spans="1:18" ht="16.5">
      <c r="A17" s="53" t="s">
        <v>12</v>
      </c>
      <c r="B17" s="57">
        <v>18</v>
      </c>
      <c r="C17" s="15">
        <v>14.6</v>
      </c>
      <c r="D17" s="5">
        <v>14.6</v>
      </c>
      <c r="E17" s="15">
        <v>7.1</v>
      </c>
      <c r="F17" s="34">
        <f t="shared" si="0"/>
        <v>48.63013698630137</v>
      </c>
      <c r="G17" s="5">
        <f t="shared" si="1"/>
        <v>7.5</v>
      </c>
      <c r="H17" s="34">
        <f t="shared" si="2"/>
        <v>51.369863013698634</v>
      </c>
      <c r="I17" s="15">
        <v>6.9</v>
      </c>
      <c r="J17" s="33">
        <f t="shared" si="3"/>
        <v>47.26027397260275</v>
      </c>
      <c r="K17" s="15">
        <v>4.6</v>
      </c>
      <c r="L17" s="33">
        <f t="shared" si="4"/>
        <v>31.506849315068493</v>
      </c>
      <c r="M17" s="78">
        <v>1.1</v>
      </c>
      <c r="N17" s="33">
        <v>4</v>
      </c>
      <c r="O17" s="33">
        <v>0</v>
      </c>
      <c r="P17" s="33">
        <f t="shared" si="5"/>
        <v>0</v>
      </c>
      <c r="Q17" s="61">
        <v>0</v>
      </c>
      <c r="R17" s="13"/>
    </row>
    <row r="18" spans="1:18" ht="16.5">
      <c r="A18" s="53" t="s">
        <v>13</v>
      </c>
      <c r="B18" s="57">
        <v>23</v>
      </c>
      <c r="C18" s="15">
        <v>17.6</v>
      </c>
      <c r="D18" s="5">
        <v>17.6</v>
      </c>
      <c r="E18" s="15">
        <v>4</v>
      </c>
      <c r="F18" s="34">
        <f t="shared" si="0"/>
        <v>22.727272727272727</v>
      </c>
      <c r="G18" s="5">
        <f t="shared" si="1"/>
        <v>13.600000000000001</v>
      </c>
      <c r="H18" s="34">
        <f t="shared" si="2"/>
        <v>77.27272727272727</v>
      </c>
      <c r="I18" s="15">
        <v>13.6</v>
      </c>
      <c r="J18" s="33">
        <f t="shared" si="3"/>
        <v>77.27272727272727</v>
      </c>
      <c r="K18" s="15">
        <v>0</v>
      </c>
      <c r="L18" s="33">
        <f t="shared" si="4"/>
        <v>0</v>
      </c>
      <c r="M18" s="33"/>
      <c r="N18" s="33"/>
      <c r="O18" s="33">
        <v>0</v>
      </c>
      <c r="P18" s="33">
        <f t="shared" si="5"/>
        <v>0</v>
      </c>
      <c r="Q18" s="61">
        <v>0</v>
      </c>
      <c r="R18" s="13"/>
    </row>
    <row r="19" spans="1:18" ht="16.5">
      <c r="A19" s="53" t="s">
        <v>14</v>
      </c>
      <c r="B19" s="57">
        <v>19</v>
      </c>
      <c r="C19" s="15">
        <v>2</v>
      </c>
      <c r="D19" s="5">
        <v>2</v>
      </c>
      <c r="E19" s="15">
        <v>2</v>
      </c>
      <c r="F19" s="34">
        <f t="shared" si="0"/>
        <v>100</v>
      </c>
      <c r="G19" s="5">
        <f t="shared" si="1"/>
        <v>0</v>
      </c>
      <c r="H19" s="34">
        <f t="shared" si="2"/>
        <v>0</v>
      </c>
      <c r="I19" s="15"/>
      <c r="J19" s="33"/>
      <c r="K19" s="15"/>
      <c r="L19" s="33"/>
      <c r="M19" s="33"/>
      <c r="N19" s="33"/>
      <c r="O19" s="33"/>
      <c r="P19" s="33"/>
      <c r="Q19" s="61"/>
      <c r="R19" s="13"/>
    </row>
    <row r="20" spans="1:17" ht="16.5">
      <c r="A20" s="53" t="s">
        <v>15</v>
      </c>
      <c r="B20" s="57">
        <v>44</v>
      </c>
      <c r="C20" s="15"/>
      <c r="D20" s="5"/>
      <c r="E20" s="15"/>
      <c r="F20" s="34"/>
      <c r="G20" s="5"/>
      <c r="H20" s="34"/>
      <c r="I20" s="15"/>
      <c r="J20" s="33"/>
      <c r="K20" s="15"/>
      <c r="L20" s="33"/>
      <c r="M20" s="33"/>
      <c r="N20" s="33"/>
      <c r="O20" s="33"/>
      <c r="P20" s="33"/>
      <c r="Q20" s="61"/>
    </row>
    <row r="21" spans="1:17" ht="16.5">
      <c r="A21" s="53" t="s">
        <v>16</v>
      </c>
      <c r="B21" s="57">
        <v>18</v>
      </c>
      <c r="C21" s="15">
        <v>2.1</v>
      </c>
      <c r="D21" s="5">
        <v>2.1</v>
      </c>
      <c r="E21" s="15">
        <v>2.1</v>
      </c>
      <c r="F21" s="34">
        <f t="shared" si="0"/>
        <v>100</v>
      </c>
      <c r="G21" s="5">
        <f t="shared" si="1"/>
        <v>0</v>
      </c>
      <c r="H21" s="34">
        <f t="shared" si="2"/>
        <v>0</v>
      </c>
      <c r="I21" s="15"/>
      <c r="J21" s="33">
        <f t="shared" si="3"/>
        <v>0</v>
      </c>
      <c r="K21" s="15">
        <v>0</v>
      </c>
      <c r="L21" s="33">
        <f t="shared" si="4"/>
        <v>0</v>
      </c>
      <c r="M21" s="33"/>
      <c r="N21" s="33"/>
      <c r="O21" s="33">
        <v>0</v>
      </c>
      <c r="P21" s="33">
        <f t="shared" si="5"/>
        <v>0</v>
      </c>
      <c r="Q21" s="61">
        <v>0</v>
      </c>
    </row>
    <row r="22" spans="1:17" ht="16.5">
      <c r="A22" s="53" t="s">
        <v>17</v>
      </c>
      <c r="B22" s="57">
        <v>0</v>
      </c>
      <c r="C22" s="62">
        <v>5</v>
      </c>
      <c r="D22" s="5">
        <v>5</v>
      </c>
      <c r="E22" s="15">
        <v>2.7</v>
      </c>
      <c r="F22" s="34">
        <f t="shared" si="0"/>
        <v>54</v>
      </c>
      <c r="G22" s="5">
        <f t="shared" si="1"/>
        <v>2.3</v>
      </c>
      <c r="H22" s="34">
        <f t="shared" si="2"/>
        <v>46</v>
      </c>
      <c r="I22" s="15">
        <v>2.3</v>
      </c>
      <c r="J22" s="33">
        <f t="shared" si="3"/>
        <v>46</v>
      </c>
      <c r="K22" s="15">
        <v>0</v>
      </c>
      <c r="L22" s="33">
        <f t="shared" si="4"/>
        <v>0</v>
      </c>
      <c r="M22" s="33"/>
      <c r="N22" s="33"/>
      <c r="O22" s="33">
        <v>0</v>
      </c>
      <c r="P22" s="33">
        <f t="shared" si="5"/>
        <v>0</v>
      </c>
      <c r="Q22" s="61">
        <v>0</v>
      </c>
    </row>
    <row r="23" spans="1:17" ht="16.5">
      <c r="A23" s="53" t="s">
        <v>18</v>
      </c>
      <c r="B23" s="57">
        <v>5</v>
      </c>
      <c r="C23" s="63">
        <v>0</v>
      </c>
      <c r="D23" s="5"/>
      <c r="E23" s="15"/>
      <c r="F23" s="34"/>
      <c r="G23" s="5"/>
      <c r="H23" s="34"/>
      <c r="I23" s="15"/>
      <c r="J23" s="33"/>
      <c r="K23" s="15"/>
      <c r="L23" s="33"/>
      <c r="M23" s="33"/>
      <c r="N23" s="33"/>
      <c r="O23" s="33"/>
      <c r="P23" s="33"/>
      <c r="Q23" s="61"/>
    </row>
    <row r="24" spans="1:17" ht="16.5">
      <c r="A24" s="53" t="s">
        <v>19</v>
      </c>
      <c r="B24" s="57">
        <v>6</v>
      </c>
      <c r="C24" s="15">
        <v>0</v>
      </c>
      <c r="D24" s="5"/>
      <c r="E24" s="15"/>
      <c r="F24" s="34"/>
      <c r="G24" s="5"/>
      <c r="H24" s="34"/>
      <c r="I24" s="15"/>
      <c r="J24" s="33"/>
      <c r="K24" s="15"/>
      <c r="L24" s="33"/>
      <c r="M24" s="33"/>
      <c r="N24" s="33"/>
      <c r="O24" s="33"/>
      <c r="P24" s="33"/>
      <c r="Q24" s="61"/>
    </row>
    <row r="25" spans="1:17" ht="16.5">
      <c r="A25" s="53" t="s">
        <v>20</v>
      </c>
      <c r="B25" s="57">
        <v>22</v>
      </c>
      <c r="C25" s="15">
        <v>30.9</v>
      </c>
      <c r="D25" s="5">
        <v>30.9</v>
      </c>
      <c r="E25" s="15">
        <v>7.7</v>
      </c>
      <c r="F25" s="34">
        <f t="shared" si="0"/>
        <v>24.919093851132686</v>
      </c>
      <c r="G25" s="5">
        <f t="shared" si="1"/>
        <v>23.2</v>
      </c>
      <c r="H25" s="34">
        <f t="shared" si="2"/>
        <v>75.08090614886731</v>
      </c>
      <c r="I25" s="15">
        <v>23.2</v>
      </c>
      <c r="J25" s="33">
        <f t="shared" si="3"/>
        <v>75.08090614886731</v>
      </c>
      <c r="K25" s="15">
        <v>4.4</v>
      </c>
      <c r="L25" s="33">
        <f t="shared" si="4"/>
        <v>14.239482200647252</v>
      </c>
      <c r="M25" s="33"/>
      <c r="N25" s="33">
        <v>4</v>
      </c>
      <c r="O25" s="33">
        <v>0</v>
      </c>
      <c r="P25" s="33">
        <f t="shared" si="5"/>
        <v>0</v>
      </c>
      <c r="Q25" s="61">
        <v>0</v>
      </c>
    </row>
    <row r="26" spans="1:17" ht="16.5">
      <c r="A26" s="53" t="s">
        <v>21</v>
      </c>
      <c r="B26" s="57">
        <v>15</v>
      </c>
      <c r="C26" s="15">
        <v>1</v>
      </c>
      <c r="D26" s="5">
        <v>1</v>
      </c>
      <c r="E26" s="15">
        <v>0</v>
      </c>
      <c r="F26" s="34">
        <f t="shared" si="0"/>
        <v>0</v>
      </c>
      <c r="G26" s="5">
        <f t="shared" si="1"/>
        <v>1</v>
      </c>
      <c r="H26" s="34">
        <f t="shared" si="2"/>
        <v>100</v>
      </c>
      <c r="I26" s="15">
        <v>1</v>
      </c>
      <c r="J26" s="33">
        <f t="shared" si="3"/>
        <v>100</v>
      </c>
      <c r="K26" s="15">
        <v>0</v>
      </c>
      <c r="L26" s="33">
        <f t="shared" si="4"/>
        <v>0</v>
      </c>
      <c r="M26" s="33"/>
      <c r="N26" s="33"/>
      <c r="O26" s="33">
        <v>0</v>
      </c>
      <c r="P26" s="33">
        <f t="shared" si="5"/>
        <v>0</v>
      </c>
      <c r="Q26" s="61">
        <v>0</v>
      </c>
    </row>
    <row r="27" spans="1:17" ht="16.5">
      <c r="A27" s="53" t="s">
        <v>22</v>
      </c>
      <c r="B27" s="57">
        <v>21</v>
      </c>
      <c r="C27" s="15">
        <v>10</v>
      </c>
      <c r="D27" s="5">
        <v>10</v>
      </c>
      <c r="E27" s="15">
        <v>7.5</v>
      </c>
      <c r="F27" s="34">
        <f t="shared" si="0"/>
        <v>75</v>
      </c>
      <c r="G27" s="5">
        <f t="shared" si="1"/>
        <v>2.5</v>
      </c>
      <c r="H27" s="34">
        <f t="shared" si="2"/>
        <v>25</v>
      </c>
      <c r="I27" s="15">
        <v>2.5</v>
      </c>
      <c r="J27" s="33">
        <f t="shared" si="3"/>
        <v>25</v>
      </c>
      <c r="K27" s="15">
        <v>0</v>
      </c>
      <c r="L27" s="33">
        <f t="shared" si="4"/>
        <v>0</v>
      </c>
      <c r="M27" s="37"/>
      <c r="N27" s="37"/>
      <c r="O27" s="37">
        <v>0</v>
      </c>
      <c r="P27" s="33">
        <f t="shared" si="5"/>
        <v>0</v>
      </c>
      <c r="Q27" s="61">
        <v>0</v>
      </c>
    </row>
    <row r="28" spans="1:17" ht="16.5">
      <c r="A28" s="29" t="s">
        <v>23</v>
      </c>
      <c r="B28" s="11">
        <f>SUM(B7:B27)</f>
        <v>322</v>
      </c>
      <c r="C28" s="6">
        <f>SUM(C7:C27)</f>
        <v>167.2</v>
      </c>
      <c r="D28" s="12">
        <f>SUM(D7:D27)</f>
        <v>167.2</v>
      </c>
      <c r="E28" s="6">
        <f>SUM(E7:E27)</f>
        <v>70.2</v>
      </c>
      <c r="F28" s="64">
        <f t="shared" si="0"/>
        <v>41.98564593301436</v>
      </c>
      <c r="G28" s="65">
        <f t="shared" si="1"/>
        <v>96.99999999999999</v>
      </c>
      <c r="H28" s="64">
        <f t="shared" si="2"/>
        <v>58.01435406698564</v>
      </c>
      <c r="I28" s="6">
        <f>SUM(I7:I27)</f>
        <v>96.3</v>
      </c>
      <c r="J28" s="66">
        <f t="shared" si="3"/>
        <v>57.59569377990431</v>
      </c>
      <c r="K28" s="6">
        <f>SUM(K7:K27)</f>
        <v>9.4</v>
      </c>
      <c r="L28" s="66">
        <f t="shared" si="4"/>
        <v>5.622009569377991</v>
      </c>
      <c r="M28" s="69">
        <f>SUM(M17:M27)</f>
        <v>1.1</v>
      </c>
      <c r="N28" s="67">
        <f>SUM(N7:N27)</f>
        <v>8</v>
      </c>
      <c r="O28" s="67">
        <f>SUM(O7:O27)</f>
        <v>0</v>
      </c>
      <c r="P28" s="66">
        <f t="shared" si="5"/>
        <v>0</v>
      </c>
      <c r="Q28" s="68">
        <f>SUM(Q7:Q27)</f>
        <v>0</v>
      </c>
    </row>
    <row r="29" spans="1:17" ht="17.25" thickBot="1">
      <c r="A29" s="88" t="s">
        <v>60</v>
      </c>
      <c r="B29" s="75">
        <v>178</v>
      </c>
      <c r="C29" s="41">
        <v>396.9</v>
      </c>
      <c r="D29" s="41">
        <v>396.9</v>
      </c>
      <c r="E29" s="41">
        <v>289.3</v>
      </c>
      <c r="F29" s="36">
        <f t="shared" si="0"/>
        <v>72.88989669942052</v>
      </c>
      <c r="G29" s="41">
        <f t="shared" si="1"/>
        <v>107.59999999999997</v>
      </c>
      <c r="H29" s="36">
        <f t="shared" si="2"/>
        <v>27.110103300579485</v>
      </c>
      <c r="I29" s="75">
        <v>107.6</v>
      </c>
      <c r="J29" s="35">
        <f t="shared" si="3"/>
        <v>27.110103300579492</v>
      </c>
      <c r="K29" s="75">
        <v>4.2</v>
      </c>
      <c r="L29" s="35">
        <f t="shared" si="4"/>
        <v>1.0582010582010584</v>
      </c>
      <c r="M29" s="86">
        <v>1.8</v>
      </c>
      <c r="N29" s="86">
        <v>2.4</v>
      </c>
      <c r="O29" s="75">
        <v>0</v>
      </c>
      <c r="P29" s="35">
        <f t="shared" si="5"/>
        <v>0</v>
      </c>
      <c r="Q29" s="75">
        <v>0</v>
      </c>
    </row>
    <row r="32" spans="1:17" ht="16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6" ht="12.75">
      <c r="A36" s="13"/>
    </row>
  </sheetData>
  <mergeCells count="18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O4:P4"/>
    <mergeCell ref="Q4:Q6"/>
    <mergeCell ref="K5:K6"/>
    <mergeCell ref="O5:O6"/>
    <mergeCell ref="M4:N4"/>
    <mergeCell ref="M5:M6"/>
    <mergeCell ref="N5:N6"/>
  </mergeCells>
  <printOptions/>
  <pageMargins left="0.75" right="0.75" top="1" bottom="1" header="0.5" footer="0.5"/>
  <pageSetup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75" zoomScaleNormal="75" zoomScaleSheetLayoutView="75" workbookViewId="0" topLeftCell="A1">
      <selection activeCell="G19" sqref="G19"/>
    </sheetView>
  </sheetViews>
  <sheetFormatPr defaultColWidth="9.140625" defaultRowHeight="12.75"/>
  <cols>
    <col min="1" max="1" width="28.140625" style="0" customWidth="1"/>
    <col min="2" max="2" width="12.8515625" style="0" customWidth="1"/>
    <col min="3" max="3" width="10.28125" style="0" customWidth="1"/>
    <col min="4" max="4" width="10.7109375" style="0" customWidth="1"/>
    <col min="5" max="5" width="12.28125" style="32" customWidth="1"/>
    <col min="6" max="6" width="9.57421875" style="0" customWidth="1"/>
    <col min="7" max="7" width="9.7109375" style="32" customWidth="1"/>
    <col min="8" max="8" width="11.7109375" style="0" customWidth="1"/>
    <col min="9" max="9" width="10.57421875" style="32" customWidth="1"/>
    <col min="11" max="11" width="11.00390625" style="32" customWidth="1"/>
    <col min="12" max="12" width="9.28125" style="0" customWidth="1"/>
    <col min="13" max="13" width="9.140625" style="32" customWidth="1"/>
    <col min="15" max="15" width="8.57421875" style="0" customWidth="1"/>
    <col min="16" max="16" width="6.7109375" style="0" customWidth="1"/>
    <col min="19" max="19" width="8.00390625" style="0" customWidth="1"/>
    <col min="20" max="20" width="6.7109375" style="0" customWidth="1"/>
    <col min="21" max="21" width="10.28125" style="0" customWidth="1"/>
    <col min="22" max="22" width="0.42578125" style="0" customWidth="1"/>
    <col min="23" max="23" width="6.8515625" style="0" customWidth="1"/>
  </cols>
  <sheetData>
    <row r="1" spans="3:13" ht="12.7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1" ht="18.75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46"/>
    </row>
    <row r="3" spans="1:21" ht="17.25" thickBot="1">
      <c r="A3" s="48"/>
      <c r="B3" s="48"/>
      <c r="C3" s="48"/>
      <c r="D3" s="48"/>
      <c r="E3" s="49"/>
      <c r="F3" s="49"/>
      <c r="G3" s="50"/>
      <c r="H3" s="50"/>
      <c r="I3" s="49"/>
      <c r="J3" s="49"/>
      <c r="K3" s="49"/>
      <c r="L3" s="49"/>
      <c r="M3" s="49"/>
      <c r="N3" s="51"/>
      <c r="O3" s="51"/>
      <c r="P3" s="51"/>
      <c r="Q3" s="51"/>
      <c r="R3" s="51"/>
      <c r="S3" s="51"/>
      <c r="T3" s="51"/>
      <c r="U3" s="51"/>
    </row>
    <row r="4" spans="1:22" ht="16.5" customHeight="1">
      <c r="A4" s="129" t="s">
        <v>26</v>
      </c>
      <c r="B4" s="96" t="s">
        <v>27</v>
      </c>
      <c r="C4" s="96" t="s">
        <v>34</v>
      </c>
      <c r="D4" s="96" t="s">
        <v>36</v>
      </c>
      <c r="E4" s="96" t="s">
        <v>33</v>
      </c>
      <c r="F4" s="96" t="s">
        <v>35</v>
      </c>
      <c r="G4" s="96" t="s">
        <v>28</v>
      </c>
      <c r="H4" s="96" t="s">
        <v>35</v>
      </c>
      <c r="I4" s="119" t="s">
        <v>29</v>
      </c>
      <c r="J4" s="96" t="s">
        <v>24</v>
      </c>
      <c r="K4" s="96" t="s">
        <v>30</v>
      </c>
      <c r="L4" s="96" t="s">
        <v>24</v>
      </c>
      <c r="M4" s="96" t="s">
        <v>25</v>
      </c>
      <c r="N4" s="96" t="s">
        <v>24</v>
      </c>
      <c r="O4" s="47" t="s">
        <v>32</v>
      </c>
      <c r="P4" s="52"/>
      <c r="Q4" s="105" t="s">
        <v>51</v>
      </c>
      <c r="R4" s="106"/>
      <c r="S4" s="105" t="s">
        <v>31</v>
      </c>
      <c r="T4" s="125"/>
      <c r="U4" s="122" t="s">
        <v>52</v>
      </c>
      <c r="V4" s="122" t="s">
        <v>58</v>
      </c>
    </row>
    <row r="5" spans="1:22" ht="16.5">
      <c r="A5" s="130"/>
      <c r="B5" s="132"/>
      <c r="C5" s="132"/>
      <c r="D5" s="97"/>
      <c r="E5" s="97"/>
      <c r="F5" s="97"/>
      <c r="G5" s="97"/>
      <c r="H5" s="97"/>
      <c r="I5" s="120"/>
      <c r="J5" s="97"/>
      <c r="K5" s="97"/>
      <c r="L5" s="97"/>
      <c r="M5" s="97"/>
      <c r="N5" s="97"/>
      <c r="O5" s="126" t="s">
        <v>1</v>
      </c>
      <c r="P5" s="12"/>
      <c r="Q5" s="107" t="s">
        <v>53</v>
      </c>
      <c r="R5" s="107" t="s">
        <v>54</v>
      </c>
      <c r="S5" s="126" t="s">
        <v>1</v>
      </c>
      <c r="T5" s="6"/>
      <c r="U5" s="123"/>
      <c r="V5" s="123"/>
    </row>
    <row r="6" spans="1:22" ht="34.5" customHeight="1">
      <c r="A6" s="131"/>
      <c r="B6" s="133"/>
      <c r="C6" s="133"/>
      <c r="D6" s="98"/>
      <c r="E6" s="98"/>
      <c r="F6" s="98"/>
      <c r="G6" s="98"/>
      <c r="H6" s="98"/>
      <c r="I6" s="121"/>
      <c r="J6" s="98"/>
      <c r="K6" s="98"/>
      <c r="L6" s="98"/>
      <c r="M6" s="98"/>
      <c r="N6" s="98"/>
      <c r="O6" s="127"/>
      <c r="P6" s="38" t="s">
        <v>0</v>
      </c>
      <c r="Q6" s="108"/>
      <c r="R6" s="109"/>
      <c r="S6" s="127"/>
      <c r="T6" s="38" t="s">
        <v>0</v>
      </c>
      <c r="U6" s="124"/>
      <c r="V6" s="124"/>
    </row>
    <row r="7" spans="1:22" s="32" customFormat="1" ht="15.75" customHeight="1">
      <c r="A7" s="92" t="s">
        <v>2</v>
      </c>
      <c r="B7" s="14">
        <v>2171</v>
      </c>
      <c r="C7" s="14">
        <v>2171</v>
      </c>
      <c r="D7" s="54">
        <f>C7/B7*100</f>
        <v>100</v>
      </c>
      <c r="E7" s="5">
        <v>2171</v>
      </c>
      <c r="F7" s="33">
        <f>E7/C7*100</f>
        <v>100</v>
      </c>
      <c r="G7" s="5">
        <v>2171</v>
      </c>
      <c r="H7" s="33">
        <f>G7/C7*100</f>
        <v>100</v>
      </c>
      <c r="I7" s="5">
        <v>1843</v>
      </c>
      <c r="J7" s="34">
        <f aca="true" t="shared" si="0" ref="J7:J29">I7/G7*100</f>
        <v>84.89175495163519</v>
      </c>
      <c r="K7" s="5">
        <f aca="true" t="shared" si="1" ref="K7:K29">G7-I7</f>
        <v>328</v>
      </c>
      <c r="L7" s="34">
        <f aca="true" t="shared" si="2" ref="L7:L29">K7/G7*100</f>
        <v>15.108245048364811</v>
      </c>
      <c r="M7" s="30">
        <v>328</v>
      </c>
      <c r="N7" s="33">
        <f aca="true" t="shared" si="3" ref="N7:N29">M7/G7*100</f>
        <v>15.108245048364811</v>
      </c>
      <c r="O7" s="5"/>
      <c r="P7" s="33">
        <f>O7/G7*100</f>
        <v>0</v>
      </c>
      <c r="Q7" s="33"/>
      <c r="R7" s="33">
        <v>0</v>
      </c>
      <c r="S7" s="5">
        <v>0</v>
      </c>
      <c r="T7" s="33">
        <v>0</v>
      </c>
      <c r="U7" s="33"/>
      <c r="V7" s="33">
        <v>1</v>
      </c>
    </row>
    <row r="8" spans="1:22" s="84" customFormat="1" ht="15.75" customHeight="1">
      <c r="A8" s="81" t="s">
        <v>3</v>
      </c>
      <c r="B8" s="14">
        <v>1950</v>
      </c>
      <c r="C8" s="14">
        <v>2000</v>
      </c>
      <c r="D8" s="54">
        <f aca="true" t="shared" si="4" ref="D8:D29">C8/B8*100</f>
        <v>102.56410256410255</v>
      </c>
      <c r="E8" s="5">
        <v>2000</v>
      </c>
      <c r="F8" s="33">
        <f aca="true" t="shared" si="5" ref="F8:F29">E8/C8*100</f>
        <v>100</v>
      </c>
      <c r="G8" s="5">
        <v>2000</v>
      </c>
      <c r="H8" s="33">
        <f aca="true" t="shared" si="6" ref="H8:H29">G8/C8*100</f>
        <v>100</v>
      </c>
      <c r="I8" s="15">
        <v>1668</v>
      </c>
      <c r="J8" s="34">
        <f t="shared" si="0"/>
        <v>83.39999999999999</v>
      </c>
      <c r="K8" s="5">
        <f t="shared" si="1"/>
        <v>332</v>
      </c>
      <c r="L8" s="34">
        <f t="shared" si="2"/>
        <v>16.6</v>
      </c>
      <c r="M8" s="15">
        <v>332</v>
      </c>
      <c r="N8" s="33">
        <f t="shared" si="3"/>
        <v>16.6</v>
      </c>
      <c r="O8" s="15"/>
      <c r="P8" s="33">
        <f>O8/G8*100</f>
        <v>0</v>
      </c>
      <c r="Q8" s="33"/>
      <c r="R8" s="33">
        <v>0</v>
      </c>
      <c r="S8" s="33">
        <v>0</v>
      </c>
      <c r="T8" s="33">
        <f>S8/G8*100</f>
        <v>0</v>
      </c>
      <c r="U8" s="33"/>
      <c r="V8" s="33">
        <v>3</v>
      </c>
    </row>
    <row r="9" spans="1:22" s="32" customFormat="1" ht="15.75" customHeight="1">
      <c r="A9" s="81" t="s">
        <v>4</v>
      </c>
      <c r="B9" s="14">
        <v>3376</v>
      </c>
      <c r="C9" s="14">
        <v>3640</v>
      </c>
      <c r="D9" s="54">
        <f t="shared" si="4"/>
        <v>107.81990521327015</v>
      </c>
      <c r="E9" s="5">
        <v>3640</v>
      </c>
      <c r="F9" s="33">
        <f t="shared" si="5"/>
        <v>100</v>
      </c>
      <c r="G9" s="5">
        <v>3640</v>
      </c>
      <c r="H9" s="33">
        <f t="shared" si="6"/>
        <v>100</v>
      </c>
      <c r="I9" s="15">
        <v>3384</v>
      </c>
      <c r="J9" s="34">
        <f t="shared" si="0"/>
        <v>92.96703296703296</v>
      </c>
      <c r="K9" s="5">
        <f t="shared" si="1"/>
        <v>256</v>
      </c>
      <c r="L9" s="34">
        <f t="shared" si="2"/>
        <v>7.032967032967033</v>
      </c>
      <c r="M9" s="15">
        <v>214</v>
      </c>
      <c r="N9" s="33">
        <f t="shared" si="3"/>
        <v>5.879120879120879</v>
      </c>
      <c r="O9" s="15">
        <v>42</v>
      </c>
      <c r="P9" s="33">
        <f>O9/G9*100</f>
        <v>1.153846153846154</v>
      </c>
      <c r="Q9" s="33">
        <v>42</v>
      </c>
      <c r="R9" s="33">
        <v>0</v>
      </c>
      <c r="S9" s="33">
        <v>0</v>
      </c>
      <c r="T9" s="33">
        <f>S9/G9*100</f>
        <v>0</v>
      </c>
      <c r="U9" s="33"/>
      <c r="V9" s="33">
        <v>3</v>
      </c>
    </row>
    <row r="10" spans="1:22" s="32" customFormat="1" ht="15.75" customHeight="1">
      <c r="A10" s="81" t="s">
        <v>5</v>
      </c>
      <c r="B10" s="14">
        <v>2414</v>
      </c>
      <c r="C10" s="14">
        <v>2878</v>
      </c>
      <c r="D10" s="54">
        <f t="shared" si="4"/>
        <v>119.2212096106048</v>
      </c>
      <c r="E10" s="14">
        <v>2878</v>
      </c>
      <c r="F10" s="33">
        <f t="shared" si="5"/>
        <v>100</v>
      </c>
      <c r="G10" s="14">
        <v>2878</v>
      </c>
      <c r="H10" s="33">
        <f t="shared" si="6"/>
        <v>100</v>
      </c>
      <c r="I10" s="15">
        <v>2731</v>
      </c>
      <c r="J10" s="34">
        <f t="shared" si="0"/>
        <v>94.89228630993746</v>
      </c>
      <c r="K10" s="5">
        <f t="shared" si="1"/>
        <v>147</v>
      </c>
      <c r="L10" s="34">
        <f t="shared" si="2"/>
        <v>5.1077136900625435</v>
      </c>
      <c r="M10" s="15">
        <v>147</v>
      </c>
      <c r="N10" s="33">
        <f t="shared" si="3"/>
        <v>5.1077136900625435</v>
      </c>
      <c r="O10" s="15"/>
      <c r="P10" s="33">
        <v>0</v>
      </c>
      <c r="Q10" s="33"/>
      <c r="R10" s="33"/>
      <c r="S10" s="33">
        <v>0</v>
      </c>
      <c r="T10" s="33">
        <f>S10/G10*100</f>
        <v>0</v>
      </c>
      <c r="U10" s="33"/>
      <c r="V10" s="33">
        <v>2</v>
      </c>
    </row>
    <row r="11" spans="1:22" s="32" customFormat="1" ht="15.75" customHeight="1">
      <c r="A11" s="81" t="s">
        <v>6</v>
      </c>
      <c r="B11" s="14">
        <v>1579</v>
      </c>
      <c r="C11" s="14">
        <v>1608</v>
      </c>
      <c r="D11" s="54">
        <f t="shared" si="4"/>
        <v>101.83660544648512</v>
      </c>
      <c r="E11" s="14">
        <v>1608</v>
      </c>
      <c r="F11" s="33">
        <f t="shared" si="5"/>
        <v>100</v>
      </c>
      <c r="G11" s="14">
        <v>1608</v>
      </c>
      <c r="H11" s="33">
        <f t="shared" si="6"/>
        <v>100</v>
      </c>
      <c r="I11" s="15">
        <v>1355</v>
      </c>
      <c r="J11" s="34">
        <f t="shared" si="0"/>
        <v>84.26616915422885</v>
      </c>
      <c r="K11" s="5">
        <f t="shared" si="1"/>
        <v>253</v>
      </c>
      <c r="L11" s="34">
        <f t="shared" si="2"/>
        <v>15.733830845771143</v>
      </c>
      <c r="M11" s="15">
        <v>253</v>
      </c>
      <c r="N11" s="33">
        <f t="shared" si="3"/>
        <v>15.733830845771143</v>
      </c>
      <c r="O11" s="15"/>
      <c r="P11" s="33">
        <f aca="true" t="shared" si="7" ref="P11:P29">O11/G11*100</f>
        <v>0</v>
      </c>
      <c r="Q11" s="33"/>
      <c r="R11" s="33">
        <v>0</v>
      </c>
      <c r="S11" s="33">
        <v>25</v>
      </c>
      <c r="T11" s="33">
        <f>S11/G11*100</f>
        <v>1.554726368159204</v>
      </c>
      <c r="U11" s="33"/>
      <c r="V11" s="33">
        <v>1</v>
      </c>
    </row>
    <row r="12" spans="1:22" s="32" customFormat="1" ht="15.75" customHeight="1">
      <c r="A12" s="81" t="s">
        <v>7</v>
      </c>
      <c r="B12" s="14">
        <v>2007</v>
      </c>
      <c r="C12" s="14">
        <v>2398</v>
      </c>
      <c r="D12" s="54">
        <f t="shared" si="4"/>
        <v>119.48181365221724</v>
      </c>
      <c r="E12" s="14">
        <v>2398</v>
      </c>
      <c r="F12" s="33">
        <f t="shared" si="5"/>
        <v>100</v>
      </c>
      <c r="G12" s="14">
        <v>2398</v>
      </c>
      <c r="H12" s="33">
        <f t="shared" si="6"/>
        <v>100</v>
      </c>
      <c r="I12" s="15">
        <v>1932</v>
      </c>
      <c r="J12" s="34">
        <f t="shared" si="0"/>
        <v>80.56713928273561</v>
      </c>
      <c r="K12" s="5">
        <f t="shared" si="1"/>
        <v>466</v>
      </c>
      <c r="L12" s="34">
        <f t="shared" si="2"/>
        <v>19.432860717264386</v>
      </c>
      <c r="M12" s="15">
        <v>389</v>
      </c>
      <c r="N12" s="33">
        <f t="shared" si="3"/>
        <v>16.221851542952457</v>
      </c>
      <c r="O12" s="15">
        <v>17</v>
      </c>
      <c r="P12" s="33">
        <f t="shared" si="7"/>
        <v>0.7089241034195163</v>
      </c>
      <c r="Q12" s="33"/>
      <c r="R12" s="33">
        <v>17</v>
      </c>
      <c r="S12" s="33">
        <v>71</v>
      </c>
      <c r="T12" s="33">
        <f>S12/G12*100</f>
        <v>2.960800667222686</v>
      </c>
      <c r="U12" s="33">
        <v>90</v>
      </c>
      <c r="V12" s="33">
        <v>3</v>
      </c>
    </row>
    <row r="13" spans="1:22" s="84" customFormat="1" ht="15.75" customHeight="1">
      <c r="A13" s="81" t="s">
        <v>8</v>
      </c>
      <c r="B13" s="14">
        <v>2254</v>
      </c>
      <c r="C13" s="14">
        <v>2254</v>
      </c>
      <c r="D13" s="54">
        <f t="shared" si="4"/>
        <v>100</v>
      </c>
      <c r="E13" s="5">
        <v>2254</v>
      </c>
      <c r="F13" s="33">
        <f t="shared" si="5"/>
        <v>100</v>
      </c>
      <c r="G13" s="5">
        <v>2254</v>
      </c>
      <c r="H13" s="33">
        <f t="shared" si="6"/>
        <v>100</v>
      </c>
      <c r="I13" s="15">
        <v>2015</v>
      </c>
      <c r="J13" s="34">
        <f t="shared" si="0"/>
        <v>89.396628216504</v>
      </c>
      <c r="K13" s="5">
        <f t="shared" si="1"/>
        <v>239</v>
      </c>
      <c r="L13" s="34">
        <f t="shared" si="2"/>
        <v>10.603371783496007</v>
      </c>
      <c r="M13" s="15">
        <v>239</v>
      </c>
      <c r="N13" s="33">
        <f t="shared" si="3"/>
        <v>10.603371783496007</v>
      </c>
      <c r="O13" s="15"/>
      <c r="P13" s="33">
        <f t="shared" si="7"/>
        <v>0</v>
      </c>
      <c r="Q13" s="33"/>
      <c r="R13" s="33"/>
      <c r="S13" s="33">
        <v>0</v>
      </c>
      <c r="T13" s="33">
        <v>0</v>
      </c>
      <c r="U13" s="33"/>
      <c r="V13" s="33">
        <v>4</v>
      </c>
    </row>
    <row r="14" spans="1:22" s="32" customFormat="1" ht="15.75" customHeight="1">
      <c r="A14" s="81" t="s">
        <v>9</v>
      </c>
      <c r="B14" s="14">
        <v>2617</v>
      </c>
      <c r="C14" s="14">
        <v>2746</v>
      </c>
      <c r="D14" s="54">
        <f t="shared" si="4"/>
        <v>104.92930836836072</v>
      </c>
      <c r="E14" s="14">
        <v>2746</v>
      </c>
      <c r="F14" s="33">
        <f t="shared" si="5"/>
        <v>100</v>
      </c>
      <c r="G14" s="14">
        <v>2746</v>
      </c>
      <c r="H14" s="33">
        <f t="shared" si="6"/>
        <v>100</v>
      </c>
      <c r="I14" s="15">
        <v>2379</v>
      </c>
      <c r="J14" s="34">
        <f t="shared" si="0"/>
        <v>86.63510560815732</v>
      </c>
      <c r="K14" s="5">
        <f t="shared" si="1"/>
        <v>367</v>
      </c>
      <c r="L14" s="34">
        <f t="shared" si="2"/>
        <v>13.36489439184268</v>
      </c>
      <c r="M14" s="15">
        <v>367</v>
      </c>
      <c r="N14" s="33">
        <f t="shared" si="3"/>
        <v>13.36489439184268</v>
      </c>
      <c r="O14" s="15"/>
      <c r="P14" s="33">
        <f t="shared" si="7"/>
        <v>0</v>
      </c>
      <c r="Q14" s="33"/>
      <c r="R14" s="33"/>
      <c r="S14" s="33">
        <v>20</v>
      </c>
      <c r="T14" s="33">
        <f>S14/G14*100</f>
        <v>0.7283321194464676</v>
      </c>
      <c r="U14" s="33">
        <v>29</v>
      </c>
      <c r="V14" s="33">
        <v>5</v>
      </c>
    </row>
    <row r="15" spans="1:22" s="32" customFormat="1" ht="15.75" customHeight="1">
      <c r="A15" s="81" t="s">
        <v>10</v>
      </c>
      <c r="B15" s="14">
        <v>2342</v>
      </c>
      <c r="C15" s="14">
        <v>2178</v>
      </c>
      <c r="D15" s="54">
        <f t="shared" si="4"/>
        <v>92.99743808710504</v>
      </c>
      <c r="E15" s="5">
        <v>2178</v>
      </c>
      <c r="F15" s="33">
        <f t="shared" si="5"/>
        <v>100</v>
      </c>
      <c r="G15" s="5">
        <v>2178</v>
      </c>
      <c r="H15" s="33">
        <f t="shared" si="6"/>
        <v>100</v>
      </c>
      <c r="I15" s="15">
        <v>1875</v>
      </c>
      <c r="J15" s="34">
        <f t="shared" si="0"/>
        <v>86.08815426997245</v>
      </c>
      <c r="K15" s="5">
        <f t="shared" si="1"/>
        <v>303</v>
      </c>
      <c r="L15" s="34">
        <f t="shared" si="2"/>
        <v>13.911845730027547</v>
      </c>
      <c r="M15" s="15">
        <v>328</v>
      </c>
      <c r="N15" s="33">
        <f t="shared" si="3"/>
        <v>15.059687786960515</v>
      </c>
      <c r="O15" s="15">
        <v>21</v>
      </c>
      <c r="P15" s="33">
        <f t="shared" si="7"/>
        <v>0.9641873278236914</v>
      </c>
      <c r="Q15" s="33">
        <v>21</v>
      </c>
      <c r="R15" s="33">
        <v>0</v>
      </c>
      <c r="S15" s="33">
        <v>0</v>
      </c>
      <c r="T15" s="33">
        <v>0</v>
      </c>
      <c r="U15" s="33"/>
      <c r="V15" s="33">
        <v>3</v>
      </c>
    </row>
    <row r="16" spans="1:22" s="32" customFormat="1" ht="15.75" customHeight="1">
      <c r="A16" s="81" t="s">
        <v>11</v>
      </c>
      <c r="B16" s="14">
        <v>1215</v>
      </c>
      <c r="C16" s="14">
        <v>1206</v>
      </c>
      <c r="D16" s="54">
        <f t="shared" si="4"/>
        <v>99.25925925925925</v>
      </c>
      <c r="E16" s="5">
        <v>1206</v>
      </c>
      <c r="F16" s="33">
        <f t="shared" si="5"/>
        <v>100</v>
      </c>
      <c r="G16" s="5">
        <v>1206</v>
      </c>
      <c r="H16" s="33">
        <f t="shared" si="6"/>
        <v>100</v>
      </c>
      <c r="I16" s="15">
        <v>984</v>
      </c>
      <c r="J16" s="34">
        <f t="shared" si="0"/>
        <v>81.59203980099502</v>
      </c>
      <c r="K16" s="5">
        <f t="shared" si="1"/>
        <v>222</v>
      </c>
      <c r="L16" s="34">
        <f t="shared" si="2"/>
        <v>18.407960199004975</v>
      </c>
      <c r="M16" s="15">
        <v>222</v>
      </c>
      <c r="N16" s="33">
        <f t="shared" si="3"/>
        <v>18.407960199004975</v>
      </c>
      <c r="O16" s="15"/>
      <c r="P16" s="33">
        <f t="shared" si="7"/>
        <v>0</v>
      </c>
      <c r="Q16" s="33"/>
      <c r="R16" s="33">
        <v>0</v>
      </c>
      <c r="S16" s="33">
        <v>0</v>
      </c>
      <c r="T16" s="33">
        <f aca="true" t="shared" si="8" ref="T16:T29">S16/G16*100</f>
        <v>0</v>
      </c>
      <c r="U16" s="33"/>
      <c r="V16" s="33">
        <v>0</v>
      </c>
    </row>
    <row r="17" spans="1:22" s="32" customFormat="1" ht="15.75" customHeight="1">
      <c r="A17" s="81" t="s">
        <v>12</v>
      </c>
      <c r="B17" s="14">
        <v>1134</v>
      </c>
      <c r="C17" s="14">
        <v>1188</v>
      </c>
      <c r="D17" s="54">
        <f t="shared" si="4"/>
        <v>104.76190476190477</v>
      </c>
      <c r="E17" s="5">
        <v>1188</v>
      </c>
      <c r="F17" s="33">
        <f t="shared" si="5"/>
        <v>100</v>
      </c>
      <c r="G17" s="5">
        <v>1188</v>
      </c>
      <c r="H17" s="33">
        <f t="shared" si="6"/>
        <v>100</v>
      </c>
      <c r="I17" s="15">
        <v>1025</v>
      </c>
      <c r="J17" s="34">
        <f t="shared" si="0"/>
        <v>86.27946127946127</v>
      </c>
      <c r="K17" s="5">
        <f t="shared" si="1"/>
        <v>163</v>
      </c>
      <c r="L17" s="34">
        <f t="shared" si="2"/>
        <v>13.720538720538721</v>
      </c>
      <c r="M17" s="15">
        <v>163</v>
      </c>
      <c r="N17" s="33">
        <f t="shared" si="3"/>
        <v>13.720538720538721</v>
      </c>
      <c r="O17" s="15">
        <v>3</v>
      </c>
      <c r="P17" s="33">
        <f t="shared" si="7"/>
        <v>0.25252525252525254</v>
      </c>
      <c r="Q17" s="33"/>
      <c r="R17" s="33"/>
      <c r="S17" s="33">
        <v>0</v>
      </c>
      <c r="T17" s="33">
        <f t="shared" si="8"/>
        <v>0</v>
      </c>
      <c r="U17" s="33"/>
      <c r="V17" s="33">
        <v>2</v>
      </c>
    </row>
    <row r="18" spans="1:22" s="83" customFormat="1" ht="15.75" customHeight="1">
      <c r="A18" s="81" t="s">
        <v>13</v>
      </c>
      <c r="B18" s="14">
        <v>2878</v>
      </c>
      <c r="C18" s="14">
        <v>2878</v>
      </c>
      <c r="D18" s="54">
        <f t="shared" si="4"/>
        <v>100</v>
      </c>
      <c r="E18" s="5">
        <v>2878</v>
      </c>
      <c r="F18" s="33">
        <f t="shared" si="5"/>
        <v>100</v>
      </c>
      <c r="G18" s="5">
        <v>2878</v>
      </c>
      <c r="H18" s="33">
        <f t="shared" si="6"/>
        <v>100</v>
      </c>
      <c r="I18" s="15">
        <v>2432</v>
      </c>
      <c r="J18" s="34">
        <f t="shared" si="0"/>
        <v>84.50312717164698</v>
      </c>
      <c r="K18" s="5">
        <f t="shared" si="1"/>
        <v>446</v>
      </c>
      <c r="L18" s="34">
        <f t="shared" si="2"/>
        <v>15.496872828353023</v>
      </c>
      <c r="M18" s="15">
        <v>446</v>
      </c>
      <c r="N18" s="33">
        <f t="shared" si="3"/>
        <v>15.496872828353023</v>
      </c>
      <c r="O18" s="15"/>
      <c r="P18" s="33">
        <f t="shared" si="7"/>
        <v>0</v>
      </c>
      <c r="Q18" s="33"/>
      <c r="R18" s="33">
        <v>0</v>
      </c>
      <c r="S18" s="33">
        <v>0</v>
      </c>
      <c r="T18" s="33">
        <f t="shared" si="8"/>
        <v>0</v>
      </c>
      <c r="U18" s="33"/>
      <c r="V18" s="33">
        <v>9</v>
      </c>
    </row>
    <row r="19" spans="1:22" s="32" customFormat="1" ht="15.75" customHeight="1">
      <c r="A19" s="81" t="s">
        <v>14</v>
      </c>
      <c r="B19" s="14">
        <v>2392</v>
      </c>
      <c r="C19" s="14">
        <v>2606</v>
      </c>
      <c r="D19" s="54">
        <f t="shared" si="4"/>
        <v>108.94648829431439</v>
      </c>
      <c r="E19" s="14">
        <v>2606</v>
      </c>
      <c r="F19" s="33">
        <f t="shared" si="5"/>
        <v>100</v>
      </c>
      <c r="G19" s="14">
        <v>2606</v>
      </c>
      <c r="H19" s="33">
        <f t="shared" si="6"/>
        <v>100</v>
      </c>
      <c r="I19" s="15">
        <v>2353</v>
      </c>
      <c r="J19" s="34">
        <f t="shared" si="0"/>
        <v>90.29163468917882</v>
      </c>
      <c r="K19" s="5">
        <f t="shared" si="1"/>
        <v>253</v>
      </c>
      <c r="L19" s="34">
        <f t="shared" si="2"/>
        <v>9.708365310821183</v>
      </c>
      <c r="M19" s="15">
        <v>253</v>
      </c>
      <c r="N19" s="33">
        <f t="shared" si="3"/>
        <v>9.708365310821183</v>
      </c>
      <c r="O19" s="15"/>
      <c r="P19" s="33">
        <f t="shared" si="7"/>
        <v>0</v>
      </c>
      <c r="Q19" s="33"/>
      <c r="R19" s="33">
        <v>0</v>
      </c>
      <c r="S19" s="33">
        <v>0</v>
      </c>
      <c r="T19" s="33">
        <f t="shared" si="8"/>
        <v>0</v>
      </c>
      <c r="U19" s="33"/>
      <c r="V19" s="33">
        <v>3</v>
      </c>
    </row>
    <row r="20" spans="1:22" s="32" customFormat="1" ht="15.75" customHeight="1">
      <c r="A20" s="81" t="s">
        <v>15</v>
      </c>
      <c r="B20" s="14">
        <v>2871</v>
      </c>
      <c r="C20" s="14">
        <v>2875</v>
      </c>
      <c r="D20" s="54">
        <f t="shared" si="4"/>
        <v>100.13932427725531</v>
      </c>
      <c r="E20" s="14">
        <v>2875</v>
      </c>
      <c r="F20" s="33">
        <f t="shared" si="5"/>
        <v>100</v>
      </c>
      <c r="G20" s="14">
        <v>2875</v>
      </c>
      <c r="H20" s="33">
        <f t="shared" si="6"/>
        <v>100</v>
      </c>
      <c r="I20" s="15">
        <v>2511</v>
      </c>
      <c r="J20" s="34">
        <f t="shared" si="0"/>
        <v>87.3391304347826</v>
      </c>
      <c r="K20" s="5">
        <f t="shared" si="1"/>
        <v>364</v>
      </c>
      <c r="L20" s="34">
        <f t="shared" si="2"/>
        <v>12.660869565217393</v>
      </c>
      <c r="M20" s="5">
        <v>364</v>
      </c>
      <c r="N20" s="33">
        <f t="shared" si="3"/>
        <v>12.660869565217393</v>
      </c>
      <c r="O20" s="15"/>
      <c r="P20" s="33">
        <f t="shared" si="7"/>
        <v>0</v>
      </c>
      <c r="Q20" s="33"/>
      <c r="R20" s="33">
        <v>0</v>
      </c>
      <c r="S20" s="33">
        <v>0</v>
      </c>
      <c r="T20" s="33">
        <f t="shared" si="8"/>
        <v>0</v>
      </c>
      <c r="U20" s="33"/>
      <c r="V20" s="33">
        <v>6</v>
      </c>
    </row>
    <row r="21" spans="1:22" s="32" customFormat="1" ht="15.75" customHeight="1">
      <c r="A21" s="81" t="s">
        <v>16</v>
      </c>
      <c r="B21" s="14">
        <v>3112</v>
      </c>
      <c r="C21" s="14">
        <v>3101</v>
      </c>
      <c r="D21" s="54">
        <f t="shared" si="4"/>
        <v>99.646529562982</v>
      </c>
      <c r="E21" s="14">
        <v>3101</v>
      </c>
      <c r="F21" s="33">
        <f t="shared" si="5"/>
        <v>100</v>
      </c>
      <c r="G21" s="14">
        <v>3101</v>
      </c>
      <c r="H21" s="33">
        <f t="shared" si="6"/>
        <v>100</v>
      </c>
      <c r="I21" s="15">
        <v>2779</v>
      </c>
      <c r="J21" s="34">
        <f t="shared" si="0"/>
        <v>89.61625282167043</v>
      </c>
      <c r="K21" s="5">
        <f t="shared" si="1"/>
        <v>322</v>
      </c>
      <c r="L21" s="34">
        <f t="shared" si="2"/>
        <v>10.383747178329571</v>
      </c>
      <c r="M21" s="15">
        <v>322</v>
      </c>
      <c r="N21" s="33">
        <f t="shared" si="3"/>
        <v>10.383747178329571</v>
      </c>
      <c r="O21" s="15"/>
      <c r="P21" s="33">
        <f t="shared" si="7"/>
        <v>0</v>
      </c>
      <c r="Q21" s="33"/>
      <c r="R21" s="33">
        <v>0</v>
      </c>
      <c r="S21" s="33">
        <v>0</v>
      </c>
      <c r="T21" s="33">
        <f t="shared" si="8"/>
        <v>0</v>
      </c>
      <c r="U21" s="33"/>
      <c r="V21" s="33">
        <v>3</v>
      </c>
    </row>
    <row r="22" spans="1:22" s="32" customFormat="1" ht="15.75" customHeight="1">
      <c r="A22" s="81" t="s">
        <v>17</v>
      </c>
      <c r="B22" s="14">
        <v>2267</v>
      </c>
      <c r="C22" s="5">
        <v>2231</v>
      </c>
      <c r="D22" s="54">
        <f t="shared" si="4"/>
        <v>98.4119982355536</v>
      </c>
      <c r="E22" s="5">
        <v>2231</v>
      </c>
      <c r="F22" s="33">
        <f t="shared" si="5"/>
        <v>100</v>
      </c>
      <c r="G22" s="5">
        <v>2231</v>
      </c>
      <c r="H22" s="33">
        <f t="shared" si="6"/>
        <v>100</v>
      </c>
      <c r="I22" s="15">
        <v>1933</v>
      </c>
      <c r="J22" s="34">
        <f t="shared" si="0"/>
        <v>86.64276109367997</v>
      </c>
      <c r="K22" s="5">
        <f t="shared" si="1"/>
        <v>298</v>
      </c>
      <c r="L22" s="34">
        <f t="shared" si="2"/>
        <v>13.357238906320035</v>
      </c>
      <c r="M22" s="15">
        <v>298</v>
      </c>
      <c r="N22" s="33">
        <f t="shared" si="3"/>
        <v>13.357238906320035</v>
      </c>
      <c r="O22" s="15"/>
      <c r="P22" s="33">
        <f t="shared" si="7"/>
        <v>0</v>
      </c>
      <c r="Q22" s="33"/>
      <c r="R22" s="33">
        <v>0</v>
      </c>
      <c r="S22" s="33">
        <v>0</v>
      </c>
      <c r="T22" s="33">
        <f t="shared" si="8"/>
        <v>0</v>
      </c>
      <c r="U22" s="33"/>
      <c r="V22" s="33">
        <v>2</v>
      </c>
    </row>
    <row r="23" spans="1:22" s="32" customFormat="1" ht="15.75" customHeight="1">
      <c r="A23" s="81" t="s">
        <v>18</v>
      </c>
      <c r="B23" s="14">
        <v>2041</v>
      </c>
      <c r="C23" s="14">
        <v>2280</v>
      </c>
      <c r="D23" s="54">
        <f t="shared" si="4"/>
        <v>111.70994610485056</v>
      </c>
      <c r="E23" s="14">
        <v>2280</v>
      </c>
      <c r="F23" s="33">
        <f t="shared" si="5"/>
        <v>100</v>
      </c>
      <c r="G23" s="14">
        <v>2280</v>
      </c>
      <c r="H23" s="33">
        <f t="shared" si="6"/>
        <v>100</v>
      </c>
      <c r="I23" s="15">
        <v>2057</v>
      </c>
      <c r="J23" s="34">
        <f t="shared" si="0"/>
        <v>90.21929824561403</v>
      </c>
      <c r="K23" s="5">
        <f t="shared" si="1"/>
        <v>223</v>
      </c>
      <c r="L23" s="34">
        <f t="shared" si="2"/>
        <v>9.780701754385964</v>
      </c>
      <c r="M23" s="15">
        <v>174</v>
      </c>
      <c r="N23" s="33">
        <f t="shared" si="3"/>
        <v>7.631578947368421</v>
      </c>
      <c r="O23" s="15"/>
      <c r="P23" s="33">
        <f t="shared" si="7"/>
        <v>0</v>
      </c>
      <c r="Q23" s="33"/>
      <c r="R23" s="33"/>
      <c r="S23" s="33">
        <v>0</v>
      </c>
      <c r="T23" s="33">
        <f t="shared" si="8"/>
        <v>0</v>
      </c>
      <c r="U23" s="33">
        <v>50</v>
      </c>
      <c r="V23" s="33"/>
    </row>
    <row r="24" spans="1:22" s="32" customFormat="1" ht="15.75" customHeight="1">
      <c r="A24" s="81" t="s">
        <v>19</v>
      </c>
      <c r="B24" s="14">
        <v>777</v>
      </c>
      <c r="C24" s="14">
        <v>664</v>
      </c>
      <c r="D24" s="54">
        <f t="shared" si="4"/>
        <v>85.45688545688546</v>
      </c>
      <c r="E24" s="5">
        <v>664</v>
      </c>
      <c r="F24" s="33">
        <f t="shared" si="5"/>
        <v>100</v>
      </c>
      <c r="G24" s="5">
        <v>664</v>
      </c>
      <c r="H24" s="33">
        <f t="shared" si="6"/>
        <v>100</v>
      </c>
      <c r="I24" s="15">
        <v>405</v>
      </c>
      <c r="J24" s="34">
        <f t="shared" si="0"/>
        <v>60.99397590361446</v>
      </c>
      <c r="K24" s="5">
        <f t="shared" si="1"/>
        <v>259</v>
      </c>
      <c r="L24" s="34">
        <f t="shared" si="2"/>
        <v>39.006024096385545</v>
      </c>
      <c r="M24" s="15">
        <v>259</v>
      </c>
      <c r="N24" s="33">
        <f t="shared" si="3"/>
        <v>39.006024096385545</v>
      </c>
      <c r="O24" s="15"/>
      <c r="P24" s="33">
        <f t="shared" si="7"/>
        <v>0</v>
      </c>
      <c r="Q24" s="33"/>
      <c r="R24" s="33"/>
      <c r="S24" s="33">
        <v>0</v>
      </c>
      <c r="T24" s="33">
        <f t="shared" si="8"/>
        <v>0</v>
      </c>
      <c r="U24" s="33"/>
      <c r="V24" s="33">
        <v>1</v>
      </c>
    </row>
    <row r="25" spans="1:22" s="32" customFormat="1" ht="15.75" customHeight="1">
      <c r="A25" s="81" t="s">
        <v>20</v>
      </c>
      <c r="B25" s="14">
        <v>2598</v>
      </c>
      <c r="C25" s="14">
        <v>2598</v>
      </c>
      <c r="D25" s="54">
        <f t="shared" si="4"/>
        <v>100</v>
      </c>
      <c r="E25" s="5">
        <v>2598</v>
      </c>
      <c r="F25" s="33">
        <f t="shared" si="5"/>
        <v>100</v>
      </c>
      <c r="G25" s="5">
        <v>2598</v>
      </c>
      <c r="H25" s="33">
        <f t="shared" si="6"/>
        <v>100</v>
      </c>
      <c r="I25" s="15">
        <v>2040</v>
      </c>
      <c r="J25" s="34">
        <f t="shared" si="0"/>
        <v>78.52193995381063</v>
      </c>
      <c r="K25" s="5">
        <f t="shared" si="1"/>
        <v>558</v>
      </c>
      <c r="L25" s="34">
        <f t="shared" si="2"/>
        <v>21.478060046189377</v>
      </c>
      <c r="M25" s="42">
        <v>558</v>
      </c>
      <c r="N25" s="33">
        <f t="shared" si="3"/>
        <v>21.478060046189377</v>
      </c>
      <c r="O25" s="15"/>
      <c r="P25" s="33">
        <f t="shared" si="7"/>
        <v>0</v>
      </c>
      <c r="Q25" s="33"/>
      <c r="R25" s="33"/>
      <c r="S25" s="33">
        <v>0</v>
      </c>
      <c r="T25" s="33">
        <f t="shared" si="8"/>
        <v>0</v>
      </c>
      <c r="U25" s="33"/>
      <c r="V25" s="33">
        <v>4</v>
      </c>
    </row>
    <row r="26" spans="1:22" s="32" customFormat="1" ht="15.75" customHeight="1">
      <c r="A26" s="81" t="s">
        <v>21</v>
      </c>
      <c r="B26" s="14">
        <v>3778</v>
      </c>
      <c r="C26" s="14">
        <v>4078</v>
      </c>
      <c r="D26" s="54">
        <f t="shared" si="4"/>
        <v>107.94070937003706</v>
      </c>
      <c r="E26" s="14">
        <v>4078</v>
      </c>
      <c r="F26" s="33">
        <f t="shared" si="5"/>
        <v>100</v>
      </c>
      <c r="G26" s="14">
        <v>4078</v>
      </c>
      <c r="H26" s="33">
        <f t="shared" si="6"/>
        <v>100</v>
      </c>
      <c r="I26" s="15">
        <v>3929</v>
      </c>
      <c r="J26" s="34">
        <f t="shared" si="0"/>
        <v>96.34624816086317</v>
      </c>
      <c r="K26" s="5">
        <f t="shared" si="1"/>
        <v>149</v>
      </c>
      <c r="L26" s="34">
        <f t="shared" si="2"/>
        <v>3.6537518391368318</v>
      </c>
      <c r="M26" s="15">
        <v>149</v>
      </c>
      <c r="N26" s="33">
        <f t="shared" si="3"/>
        <v>3.6537518391368318</v>
      </c>
      <c r="O26" s="15"/>
      <c r="P26" s="33">
        <f t="shared" si="7"/>
        <v>0</v>
      </c>
      <c r="Q26" s="33"/>
      <c r="R26" s="33"/>
      <c r="S26" s="33">
        <v>0</v>
      </c>
      <c r="T26" s="33">
        <f t="shared" si="8"/>
        <v>0</v>
      </c>
      <c r="U26" s="33">
        <v>46</v>
      </c>
      <c r="V26" s="33">
        <v>5</v>
      </c>
    </row>
    <row r="27" spans="1:22" s="32" customFormat="1" ht="15.75" customHeight="1">
      <c r="A27" s="81" t="s">
        <v>22</v>
      </c>
      <c r="B27" s="14">
        <v>2395</v>
      </c>
      <c r="C27" s="14">
        <v>2516</v>
      </c>
      <c r="D27" s="54">
        <f t="shared" si="4"/>
        <v>105.05219206680584</v>
      </c>
      <c r="E27" s="5">
        <v>2516</v>
      </c>
      <c r="F27" s="33">
        <f t="shared" si="5"/>
        <v>100</v>
      </c>
      <c r="G27" s="5">
        <v>2516</v>
      </c>
      <c r="H27" s="33">
        <f t="shared" si="6"/>
        <v>100</v>
      </c>
      <c r="I27" s="15">
        <v>2282</v>
      </c>
      <c r="J27" s="34">
        <f t="shared" si="0"/>
        <v>90.69952305246423</v>
      </c>
      <c r="K27" s="5">
        <f t="shared" si="1"/>
        <v>234</v>
      </c>
      <c r="L27" s="34">
        <f t="shared" si="2"/>
        <v>9.30047694753577</v>
      </c>
      <c r="M27" s="15">
        <v>234</v>
      </c>
      <c r="N27" s="33">
        <f t="shared" si="3"/>
        <v>9.30047694753577</v>
      </c>
      <c r="O27" s="15"/>
      <c r="P27" s="33">
        <f t="shared" si="7"/>
        <v>0</v>
      </c>
      <c r="Q27" s="37"/>
      <c r="R27" s="37">
        <v>0</v>
      </c>
      <c r="S27" s="37">
        <v>0</v>
      </c>
      <c r="T27" s="33">
        <f t="shared" si="8"/>
        <v>0</v>
      </c>
      <c r="U27" s="33"/>
      <c r="V27" s="33">
        <v>4</v>
      </c>
    </row>
    <row r="28" spans="1:22" ht="15.75" customHeight="1">
      <c r="A28" s="82" t="s">
        <v>23</v>
      </c>
      <c r="B28" s="39">
        <f>SUM(B7:B27)</f>
        <v>48168</v>
      </c>
      <c r="C28" s="39">
        <f>SUM(C7:C27)</f>
        <v>50094</v>
      </c>
      <c r="D28" s="79">
        <f t="shared" si="4"/>
        <v>103.9985052316891</v>
      </c>
      <c r="E28" s="11">
        <f>SUM(E7:E27)</f>
        <v>50094</v>
      </c>
      <c r="F28" s="31">
        <f t="shared" si="5"/>
        <v>100</v>
      </c>
      <c r="G28" s="11">
        <f>SUM(G7:G27)</f>
        <v>50094</v>
      </c>
      <c r="H28" s="31">
        <f t="shared" si="6"/>
        <v>100</v>
      </c>
      <c r="I28" s="11">
        <f>SUM(I7:I27)</f>
        <v>43912</v>
      </c>
      <c r="J28" s="90">
        <f t="shared" si="0"/>
        <v>87.65920070267896</v>
      </c>
      <c r="K28" s="6">
        <f t="shared" si="1"/>
        <v>6182</v>
      </c>
      <c r="L28" s="91">
        <f t="shared" si="2"/>
        <v>12.340799297321038</v>
      </c>
      <c r="M28" s="11">
        <f>SUM(M7:M27)</f>
        <v>6039</v>
      </c>
      <c r="N28" s="28">
        <f t="shared" si="3"/>
        <v>12.055335968379447</v>
      </c>
      <c r="O28" s="11">
        <f>SUM(O7:O27)</f>
        <v>83</v>
      </c>
      <c r="P28" s="85">
        <f t="shared" si="7"/>
        <v>0.16568850560945422</v>
      </c>
      <c r="Q28" s="40">
        <f>SUM(Q7:Q27)</f>
        <v>63</v>
      </c>
      <c r="R28" s="40">
        <f>SUM(R7:R27)</f>
        <v>17</v>
      </c>
      <c r="S28" s="11">
        <f>SUM(S7:S27)</f>
        <v>116</v>
      </c>
      <c r="T28" s="85">
        <f t="shared" si="8"/>
        <v>0.2315646584421288</v>
      </c>
      <c r="U28" s="28">
        <f>SUM(U7:U27)</f>
        <v>215</v>
      </c>
      <c r="V28" s="28">
        <f>SUM(V7:V27)</f>
        <v>64</v>
      </c>
    </row>
    <row r="29" spans="1:22" ht="18" customHeight="1" thickBot="1">
      <c r="A29" s="89" t="s">
        <v>59</v>
      </c>
      <c r="B29" s="41">
        <v>47439</v>
      </c>
      <c r="C29" s="41">
        <v>46685</v>
      </c>
      <c r="D29" s="35">
        <f t="shared" si="4"/>
        <v>98.41059044246295</v>
      </c>
      <c r="E29" s="41">
        <v>46685</v>
      </c>
      <c r="F29" s="35">
        <f t="shared" si="5"/>
        <v>100</v>
      </c>
      <c r="G29" s="41">
        <v>46685</v>
      </c>
      <c r="H29" s="35">
        <f t="shared" si="6"/>
        <v>100</v>
      </c>
      <c r="I29" s="41">
        <v>41601</v>
      </c>
      <c r="J29" s="36">
        <f t="shared" si="0"/>
        <v>89.10999250294526</v>
      </c>
      <c r="K29" s="41">
        <f t="shared" si="1"/>
        <v>5084</v>
      </c>
      <c r="L29" s="36">
        <f t="shared" si="2"/>
        <v>10.890007497054729</v>
      </c>
      <c r="M29" s="36">
        <v>5077</v>
      </c>
      <c r="N29" s="35">
        <f t="shared" si="3"/>
        <v>10.875013387597729</v>
      </c>
      <c r="O29" s="41">
        <v>352</v>
      </c>
      <c r="P29" s="35">
        <f t="shared" si="7"/>
        <v>0.7539895041233801</v>
      </c>
      <c r="Q29" s="41">
        <v>315</v>
      </c>
      <c r="R29" s="41">
        <v>37</v>
      </c>
      <c r="S29" s="41">
        <v>0</v>
      </c>
      <c r="T29" s="35">
        <f t="shared" si="8"/>
        <v>0</v>
      </c>
      <c r="U29" s="41">
        <v>135</v>
      </c>
      <c r="V29" s="41"/>
    </row>
    <row r="30" spans="1:2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2" ht="16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45"/>
      <c r="R33" s="76"/>
      <c r="S33" s="45"/>
      <c r="T33" s="45"/>
      <c r="U33" s="45"/>
      <c r="V33" s="10"/>
    </row>
    <row r="34" spans="1:2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K4:K6"/>
    <mergeCell ref="B4:B6"/>
    <mergeCell ref="C4:C6"/>
    <mergeCell ref="N4:N6"/>
    <mergeCell ref="Q4:R4"/>
    <mergeCell ref="A2:T2"/>
    <mergeCell ref="A4:A6"/>
    <mergeCell ref="E4:E6"/>
    <mergeCell ref="F4:F6"/>
    <mergeCell ref="G4:G6"/>
    <mergeCell ref="H4:H6"/>
    <mergeCell ref="I4:I6"/>
    <mergeCell ref="J4:J6"/>
    <mergeCell ref="V4:V6"/>
    <mergeCell ref="S4:T4"/>
    <mergeCell ref="L4:L6"/>
    <mergeCell ref="D4:D6"/>
    <mergeCell ref="U4:U6"/>
    <mergeCell ref="O5:O6"/>
    <mergeCell ref="Q5:Q6"/>
    <mergeCell ref="R5:R6"/>
    <mergeCell ref="S5:S6"/>
    <mergeCell ref="M4:M6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2012-05-05T12:03:37Z</cp:lastPrinted>
  <dcterms:created xsi:type="dcterms:W3CDTF">1996-10-08T23:32:33Z</dcterms:created>
  <dcterms:modified xsi:type="dcterms:W3CDTF">2012-05-05T13:34:03Z</dcterms:modified>
  <cp:category/>
  <cp:version/>
  <cp:contentType/>
  <cp:contentStatus/>
</cp:coreProperties>
</file>